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eila\Desktop\"/>
    </mc:Choice>
  </mc:AlternateContent>
  <bookViews>
    <workbookView xWindow="0" yWindow="0" windowWidth="28800" windowHeight="12330" activeTab="1"/>
  </bookViews>
  <sheets>
    <sheet name="Programa de Gestão Nº1 SEDOC-CL" sheetId="3" r:id="rId1"/>
    <sheet name="Servidor 1 - SEDOC-CL" sheetId="1" r:id="rId2"/>
    <sheet name="Servidor 2 - SEDOC-C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3" l="1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21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22" i="3"/>
  <c r="G23" i="3"/>
  <c r="G24" i="3"/>
  <c r="G25" i="3"/>
  <c r="G26" i="3"/>
  <c r="G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21" i="3"/>
  <c r="E15" i="3"/>
  <c r="G15" i="3"/>
  <c r="I15" i="3"/>
  <c r="C15" i="3"/>
  <c r="E13" i="3"/>
  <c r="G13" i="3"/>
  <c r="I13" i="3"/>
  <c r="C13" i="3"/>
  <c r="I56" i="2"/>
  <c r="G56" i="2"/>
  <c r="E56" i="2"/>
  <c r="C56" i="2"/>
  <c r="I55" i="2"/>
  <c r="G55" i="2"/>
  <c r="E55" i="2"/>
  <c r="C55" i="2"/>
  <c r="J49" i="2"/>
  <c r="I61" i="2" s="1"/>
  <c r="I49" i="2"/>
  <c r="I59" i="2" s="1"/>
  <c r="H49" i="2"/>
  <c r="G61" i="2" s="1"/>
  <c r="G49" i="2"/>
  <c r="G59" i="2" s="1"/>
  <c r="F49" i="2"/>
  <c r="E61" i="2" s="1"/>
  <c r="E49" i="2"/>
  <c r="E59" i="2" s="1"/>
  <c r="D49" i="2"/>
  <c r="D51" i="2" s="1"/>
  <c r="C49" i="2"/>
  <c r="C59" i="2" s="1"/>
  <c r="I14" i="2"/>
  <c r="G14" i="2"/>
  <c r="E14" i="2"/>
  <c r="C14" i="2"/>
  <c r="I12" i="2"/>
  <c r="I51" i="2" s="1"/>
  <c r="I58" i="2" s="1"/>
  <c r="G12" i="2"/>
  <c r="G51" i="2" s="1"/>
  <c r="G58" i="2" s="1"/>
  <c r="E12" i="2"/>
  <c r="E51" i="2" s="1"/>
  <c r="E58" i="2" s="1"/>
  <c r="C12" i="2"/>
  <c r="C51" i="2" s="1"/>
  <c r="C58" i="2" s="1"/>
  <c r="E55" i="1"/>
  <c r="G55" i="1"/>
  <c r="I55" i="1"/>
  <c r="E56" i="1"/>
  <c r="G56" i="1"/>
  <c r="I56" i="1"/>
  <c r="C56" i="1"/>
  <c r="C55" i="1"/>
  <c r="E49" i="1"/>
  <c r="E59" i="1" s="1"/>
  <c r="J49" i="1"/>
  <c r="J51" i="1" s="1"/>
  <c r="I49" i="1"/>
  <c r="I59" i="1" s="1"/>
  <c r="I60" i="1" s="1"/>
  <c r="H49" i="1"/>
  <c r="H51" i="1" s="1"/>
  <c r="G49" i="1"/>
  <c r="G59" i="1" s="1"/>
  <c r="F49" i="1"/>
  <c r="F51" i="1" s="1"/>
  <c r="D49" i="1"/>
  <c r="D51" i="1" s="1"/>
  <c r="C49" i="1"/>
  <c r="C59" i="1" s="1"/>
  <c r="E14" i="1"/>
  <c r="G14" i="1"/>
  <c r="I14" i="1"/>
  <c r="C14" i="1"/>
  <c r="E12" i="1"/>
  <c r="E51" i="1" s="1"/>
  <c r="E58" i="1" s="1"/>
  <c r="G12" i="1"/>
  <c r="G51" i="1" s="1"/>
  <c r="G58" i="1" s="1"/>
  <c r="I12" i="1"/>
  <c r="I51" i="1" s="1"/>
  <c r="I58" i="1" s="1"/>
  <c r="C12" i="1"/>
  <c r="C51" i="1" s="1"/>
  <c r="C58" i="1" s="1"/>
  <c r="G60" i="1" l="1"/>
  <c r="E60" i="1"/>
  <c r="C60" i="1"/>
  <c r="C61" i="1"/>
  <c r="E61" i="1"/>
  <c r="G14" i="3"/>
  <c r="G51" i="3" s="1"/>
  <c r="I14" i="3"/>
  <c r="I51" i="3" s="1"/>
  <c r="E14" i="3"/>
  <c r="E51" i="3" s="1"/>
  <c r="C14" i="3"/>
  <c r="C51" i="3" s="1"/>
  <c r="D40" i="3"/>
  <c r="C62" i="3" s="1"/>
  <c r="H40" i="3"/>
  <c r="G62" i="3" s="1"/>
  <c r="J40" i="3"/>
  <c r="I62" i="3" s="1"/>
  <c r="D48" i="3"/>
  <c r="C65" i="3" s="1"/>
  <c r="J48" i="3"/>
  <c r="I65" i="3" s="1"/>
  <c r="H48" i="3"/>
  <c r="G65" i="3" s="1"/>
  <c r="I16" i="3"/>
  <c r="F25" i="3"/>
  <c r="E57" i="3" s="1"/>
  <c r="C16" i="3"/>
  <c r="G16" i="3"/>
  <c r="F34" i="3"/>
  <c r="E60" i="3" s="1"/>
  <c r="J28" i="3"/>
  <c r="I58" i="3" s="1"/>
  <c r="H43" i="3"/>
  <c r="G63" i="3" s="1"/>
  <c r="J43" i="3"/>
  <c r="I63" i="3" s="1"/>
  <c r="D34" i="3"/>
  <c r="C60" i="3" s="1"/>
  <c r="D25" i="3"/>
  <c r="C57" i="3" s="1"/>
  <c r="F46" i="3"/>
  <c r="E64" i="3" s="1"/>
  <c r="F31" i="3"/>
  <c r="E59" i="3" s="1"/>
  <c r="E50" i="3"/>
  <c r="J25" i="3"/>
  <c r="I57" i="3" s="1"/>
  <c r="H31" i="3"/>
  <c r="G59" i="3" s="1"/>
  <c r="D46" i="3"/>
  <c r="C64" i="3" s="1"/>
  <c r="D21" i="3"/>
  <c r="C56" i="3" s="1"/>
  <c r="F28" i="3"/>
  <c r="E58" i="3" s="1"/>
  <c r="H46" i="3"/>
  <c r="G64" i="3" s="1"/>
  <c r="J46" i="3"/>
  <c r="I64" i="3" s="1"/>
  <c r="D31" i="3"/>
  <c r="C59" i="3" s="1"/>
  <c r="E16" i="3"/>
  <c r="D37" i="3"/>
  <c r="C61" i="3" s="1"/>
  <c r="F21" i="3"/>
  <c r="E56" i="3" s="1"/>
  <c r="F43" i="3"/>
  <c r="E63" i="3" s="1"/>
  <c r="H25" i="3"/>
  <c r="G57" i="3" s="1"/>
  <c r="H37" i="3"/>
  <c r="G61" i="3" s="1"/>
  <c r="J37" i="3"/>
  <c r="I61" i="3" s="1"/>
  <c r="J31" i="3"/>
  <c r="I59" i="3" s="1"/>
  <c r="D28" i="3"/>
  <c r="C58" i="3" s="1"/>
  <c r="H28" i="3"/>
  <c r="G58" i="3" s="1"/>
  <c r="F37" i="3"/>
  <c r="E61" i="3" s="1"/>
  <c r="G50" i="3"/>
  <c r="D43" i="3"/>
  <c r="C63" i="3" s="1"/>
  <c r="F48" i="3"/>
  <c r="E65" i="3" s="1"/>
  <c r="F40" i="3"/>
  <c r="E62" i="3" s="1"/>
  <c r="H34" i="3"/>
  <c r="G60" i="3" s="1"/>
  <c r="I50" i="3"/>
  <c r="J34" i="3"/>
  <c r="I60" i="3" s="1"/>
  <c r="C50" i="3"/>
  <c r="J21" i="3"/>
  <c r="I56" i="3" s="1"/>
  <c r="H21" i="3"/>
  <c r="G56" i="3" s="1"/>
  <c r="I61" i="1"/>
  <c r="G61" i="1"/>
  <c r="E60" i="2"/>
  <c r="G60" i="2"/>
  <c r="C60" i="2"/>
  <c r="I60" i="2"/>
  <c r="J51" i="2"/>
  <c r="F51" i="2"/>
  <c r="C61" i="2"/>
  <c r="H51" i="2"/>
  <c r="H60" i="3" l="1"/>
  <c r="F60" i="3"/>
  <c r="D59" i="3"/>
  <c r="J59" i="3"/>
  <c r="J61" i="3"/>
  <c r="H56" i="3"/>
  <c r="D63" i="3"/>
  <c r="H57" i="3"/>
  <c r="F58" i="3"/>
  <c r="D57" i="3"/>
  <c r="F57" i="3"/>
  <c r="D56" i="3"/>
  <c r="F61" i="3"/>
  <c r="F56" i="3"/>
  <c r="D64" i="3"/>
  <c r="J63" i="3"/>
  <c r="H65" i="3"/>
  <c r="J62" i="3"/>
  <c r="F63" i="3"/>
  <c r="J60" i="3"/>
  <c r="H58" i="3"/>
  <c r="D61" i="3"/>
  <c r="H59" i="3"/>
  <c r="H63" i="3"/>
  <c r="J65" i="3"/>
  <c r="J56" i="3"/>
  <c r="D60" i="3"/>
  <c r="D58" i="3"/>
  <c r="J57" i="3"/>
  <c r="J58" i="3"/>
  <c r="D65" i="3"/>
  <c r="F62" i="3"/>
  <c r="J64" i="3"/>
  <c r="F59" i="3"/>
  <c r="H62" i="3"/>
  <c r="F65" i="3"/>
  <c r="H61" i="3"/>
  <c r="H64" i="3"/>
  <c r="F64" i="3"/>
  <c r="D62" i="3"/>
</calcChain>
</file>

<file path=xl/sharedStrings.xml><?xml version="1.0" encoding="utf-8"?>
<sst xmlns="http://schemas.openxmlformats.org/spreadsheetml/2006/main" count="285" uniqueCount="101">
  <si>
    <t xml:space="preserve">Servidor(a): </t>
  </si>
  <si>
    <t>Parâmetro</t>
  </si>
  <si>
    <t>Agosto</t>
  </si>
  <si>
    <t>Setembro</t>
  </si>
  <si>
    <t>Outubro</t>
  </si>
  <si>
    <t>Novembro</t>
  </si>
  <si>
    <t>Planos de trabalho 2022</t>
  </si>
  <si>
    <t>Data de início</t>
  </si>
  <si>
    <t>Data de fim</t>
  </si>
  <si>
    <t>Número de dias úteis</t>
  </si>
  <si>
    <t>Número de dias em trabalho presencial</t>
  </si>
  <si>
    <t>Número de horas previstas no plano de trabalho</t>
  </si>
  <si>
    <t>UFFS - Ocorrências diversas – Ausências/licenças/afastamentos – 8h</t>
  </si>
  <si>
    <t>CCL 02 - Secretariar reuniões e/ou sessões (planejar, organizar, acompanhar e produzir encaminhamentos) - 10h</t>
  </si>
  <si>
    <t xml:space="preserve">Setor: </t>
  </si>
  <si>
    <t>CCL 03 - Atendimento de público interno e externo (servidores, estudantes e comunidade regional) - 10h</t>
  </si>
  <si>
    <t>Servidor 1</t>
  </si>
  <si>
    <t>UFFS - Ocorrências diversas – Ausências/licenças/afastamentos – 20h</t>
  </si>
  <si>
    <t>UFFS - Ocorrências diversas – Ausências/licenças/afastamentos – 4h</t>
  </si>
  <si>
    <t>UFFS - Ocorrências diversas – Ausências/licenças/afastamentos – 1h</t>
  </si>
  <si>
    <t>CCL 02 - Secretariar reuniões e/ou sessões (planejar, organizar, acompanhar e produzir encaminhamentos) - 4h</t>
  </si>
  <si>
    <t>CCL 02 - Secretariar reuniões e/ou sessões (planejar, organizar, acompanhar e produzir encaminhamentos) - 2h</t>
  </si>
  <si>
    <t>CCL 03 - Atendimento de público interno e externo (servidores, estudantes e comunidade regional) - 4h</t>
  </si>
  <si>
    <t>CCL 03 - Atendimento de público interno e externo (servidores, estudantes e comunidade regional) - 2h</t>
  </si>
  <si>
    <t>CCL 05 - Atendimento de demandas de processos e documentos nos sistemas institucionais - 10h</t>
  </si>
  <si>
    <t>CCL 05 - Atendimento de demandas de processos e documentos nos sistemas institucionais - 4h</t>
  </si>
  <si>
    <t>CCL 05 - Atendimento de demandas de processos e documentos nos sistemas institucionais - 2h</t>
  </si>
  <si>
    <t>CCL 09 - Organização, apoio e assessoramento de eventos institucionais - 8h</t>
  </si>
  <si>
    <t>CCL 09 - Organização, apoio e assessoramento de eventos institucionais - 4h</t>
  </si>
  <si>
    <t>CCL 09 - Organização, apoio e assessoramento de eventos institucionais - 2h</t>
  </si>
  <si>
    <t>CCL 10 - Revisar, redigir e publicizar atos normativos e demais documentos que traduzam as decisões tomadas pelo órgão - 8h</t>
  </si>
  <si>
    <t>CCL 10 - Revisar, redigir e publicizar atos normativos e demais documentos que traduzam as decisões tomadas pelo órgão - 4h</t>
  </si>
  <si>
    <t>CCL 10 - Revisar, redigir e publicizar atos normativos e demais documentos que traduzam as decisões tomadas pelo órgão - 2h</t>
  </si>
  <si>
    <t>SEDOC-CL 01 - Assessorar a Direção do Campus em todas as suas atividades - 20h</t>
  </si>
  <si>
    <t>SEDOC-CL 01 - Assessorar a Direção do Campus em todas as suas atividades - 8h</t>
  </si>
  <si>
    <t>SEDOC-CL 01 - Assessorar a Direção do Campus em todas as suas atividades - 4h</t>
  </si>
  <si>
    <t>SEDOC-CL –02 - Planejar e executar tarefas administrativas - 12h</t>
  </si>
  <si>
    <t>SEDOC-CL –02 - Planejar e executar tarefas administrativas - 8h</t>
  </si>
  <si>
    <t>SEDOC-CL –02 - Planejar e executar tarefas administrativas - 4h</t>
  </si>
  <si>
    <t>SEDOC-CL 05 - Manter sob a sua guarda todo o material da secretaria e manter atualizados os arquivos de registros dos órgãos Colegiados - 4h</t>
  </si>
  <si>
    <t>SEDOC-CL 05 - Manter sob a sua guarda todo o material da secretaria e manter atualizados os arquivos de registros dos órgãos Colegiados - 1h</t>
  </si>
  <si>
    <t>UFFS - Participação em sessão de Conselhos Superiores ou Câmaras Temáticas - 2h</t>
  </si>
  <si>
    <t>UFFS - Participação em sessão de Conselhos Superiores ou Câmaras Temáticas - 4h</t>
  </si>
  <si>
    <t>Secretaria de Direção e Órgãos Colegiados (SEDOC-CL)</t>
  </si>
  <si>
    <t>Regime de trabalho (h/semana)</t>
  </si>
  <si>
    <t>Tempo executado (h)</t>
  </si>
  <si>
    <t>Nota</t>
  </si>
  <si>
    <t>Nota média:</t>
  </si>
  <si>
    <t>Tempo planejado (h)</t>
  </si>
  <si>
    <t>Tempo total executado (h)</t>
  </si>
  <si>
    <t xml:space="preserve">Situação: </t>
  </si>
  <si>
    <t>Diagnósticos:</t>
  </si>
  <si>
    <t>Atividades desenvolvidas
(elencar todas as atividades do Programa de Gestão)</t>
  </si>
  <si>
    <t>F0247 - TERMO DE AVALIAÇÃO DAS ATIVIDADES PROPOSTAS NO PLANO DE TRABALHO DO PROGRAMA DE GESTÃO</t>
  </si>
  <si>
    <t>Data Inicial do Plano de Trabalho</t>
  </si>
  <si>
    <t>Data Final do Plano de Trabalho</t>
  </si>
  <si>
    <t>QUANTIDADE DE ATIVIDADES</t>
  </si>
  <si>
    <t>TEMPO PLANEJADO</t>
  </si>
  <si>
    <t>TEMPO HOMOLOGADO</t>
  </si>
  <si>
    <t>RESULTADO FINAL
(Igual ou superior a 0,75 - Aprovado; Menor ou inferior a 0,75 - Reprovado)</t>
  </si>
  <si>
    <t>CÁLCULO 
(Razão entre tempo homologado e tempo planejado (tempo homologado/tempo planejado) escrever ao lado no seguinte formato 168/168 = 1)</t>
  </si>
  <si>
    <t>OBSERVAÇÕES
(Indicar as atividades eventualmente não homologadas, entre outras informações que considerar relevante.)</t>
  </si>
  <si>
    <t>Servidor 2</t>
  </si>
  <si>
    <t>Nome do Programa de Gestão:</t>
  </si>
  <si>
    <t>Programa de Gestão Nº 1 - SEDOC-CL</t>
  </si>
  <si>
    <t>Número de STAEs em licença para tratar de interesses particulares:</t>
  </si>
  <si>
    <t>Número de STAEs em regime de trabalho de 20h semanais:</t>
  </si>
  <si>
    <t>Número total de STAEs com lotação de exercício no Setor:</t>
  </si>
  <si>
    <t>Data de Criação:</t>
  </si>
  <si>
    <t>Data de finalização:</t>
  </si>
  <si>
    <t>Número de dias de trabalho de todos os participantes:
(soma do número de dias úteis das planilhas de cada servidor)</t>
  </si>
  <si>
    <t>Número de horas planejada nos planos de trabalho:
(soma do número de horas previstas no plano de trabalho)</t>
  </si>
  <si>
    <t>Número de dias de trabalho presencial:
(soma do número de dias de dias em trabalho presencial de todos servidores)</t>
  </si>
  <si>
    <t>Percentual de presencialidade do programa de gestão (%)</t>
  </si>
  <si>
    <t>Percentual de presencialidade (%)</t>
  </si>
  <si>
    <t>Tempo total (h)</t>
  </si>
  <si>
    <t>UFFS - Ocorrências diversas – Ausências/licenças/afastamentos</t>
  </si>
  <si>
    <t>CCL 02 - Secretariar reuniões e/ou sessões (planejar, organizar, acompanhar e produzir encaminhamentos)</t>
  </si>
  <si>
    <t xml:space="preserve">CCL 03 - Atendimento de público interno e externo (servidores, estudantes e comunidade regional) </t>
  </si>
  <si>
    <t>CCL 05 - Atendimento de demandas de processos e documentos nos sistemas institucionais</t>
  </si>
  <si>
    <t>CCL 09 - Organização, apoio e assessoramento de eventos institucionais</t>
  </si>
  <si>
    <t>CCL 10 - Revisar, redigir e publicizar atos normativos e demais documentos que traduzam as decisões tomadas pelo órgão</t>
  </si>
  <si>
    <t>SEDOC-CL 01 - Assessorar a Direção do Campus em todas as suas atividades</t>
  </si>
  <si>
    <t>SEDOC-CL –02 - Planejar e executar tarefas administrativas</t>
  </si>
  <si>
    <t>UFFS - Participação em sessão de Conselhos Superiores ou Câmaras Temáticas</t>
  </si>
  <si>
    <t>SEDOC-CL 05 - Manter sob a sua guarda todo o material da secretaria e manter atualizados os arquivos de registros dos órgãos Colegiados</t>
  </si>
  <si>
    <t>Número de participantes</t>
  </si>
  <si>
    <t>Percentual (%)</t>
  </si>
  <si>
    <t>Carga horária semanal estimada (h/semana)*</t>
  </si>
  <si>
    <t>Tempo semanal executado (h) **</t>
  </si>
  <si>
    <t>Número total de STAEs que participam do Programa de Gestão:</t>
  </si>
  <si>
    <t>1. DADOS GERAIS</t>
  </si>
  <si>
    <t>3. EXECUSSÃO DA TABELA DE ATIVIDADES</t>
  </si>
  <si>
    <t>2. INFORMAÇÕES DOS PLANOS DE TRABALHO</t>
  </si>
  <si>
    <t>4. RESUMO DA TABELA DE ATIVIDADES</t>
  </si>
  <si>
    <t>* Carga horária semanal estimada (h/semana) obtida das projeções do Anexo II</t>
  </si>
  <si>
    <t>** Tempo semanal executado (h), calculado a partir do tempo total das atividades: = (Tempo total (h) do item 3.)*5*(Número de participantes do item 2.)/(Número de dias de trabalho de todos os participantes - do item 2.)</t>
  </si>
  <si>
    <t>INFORMAÇÕES ACERCA DO PLANO DE TRABALHO</t>
  </si>
  <si>
    <t>EXECUSSÃO DA TABELA DE ATIVIDADES</t>
  </si>
  <si>
    <t>PROGRAMA DE GESTÃO E DESEMPENHO
CAMPUS CERRO LARGO
(FORMULÁRIO DE SERVIDOR)</t>
  </si>
  <si>
    <t>PROGRAMA DE GESTÃO E DESEMPENHO
CAMPUS CERRO LARGO
(FORMULÁRIO DO SETOR)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</si>
</sst>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J1"/>
    </sheetView>
  </sheetViews>
  <sheetFormatPr defaultRowHeight="15" x14ac:dyDescent="0.25"/>
  <cols>
    <col min="1" max="1" width="42.7109375" customWidth="1"/>
    <col min="2" max="2" width="11.7109375" customWidth="1"/>
    <col min="3" max="10" width="9.42578125" customWidth="1"/>
  </cols>
  <sheetData>
    <row r="1" spans="1:10" ht="49.5" customHeight="1" x14ac:dyDescent="0.25">
      <c r="A1" s="15" t="s">
        <v>100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3.5" customHeight="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</row>
    <row r="3" spans="1:10" ht="18.600000000000001" customHeight="1" x14ac:dyDescent="0.25">
      <c r="A3" s="36" t="s">
        <v>91</v>
      </c>
      <c r="B3" s="37"/>
      <c r="C3" s="37"/>
      <c r="D3" s="37"/>
      <c r="E3" s="37"/>
      <c r="F3" s="37"/>
      <c r="G3" s="37"/>
      <c r="H3" s="37"/>
      <c r="I3" s="37"/>
      <c r="J3" s="38"/>
    </row>
    <row r="4" spans="1:10" s="1" customFormat="1" ht="35.1" customHeight="1" x14ac:dyDescent="0.25">
      <c r="A4" s="8" t="s">
        <v>14</v>
      </c>
      <c r="B4" s="40" t="s">
        <v>43</v>
      </c>
      <c r="C4" s="41"/>
      <c r="D4" s="41"/>
      <c r="E4" s="42"/>
      <c r="F4" s="39" t="s">
        <v>67</v>
      </c>
      <c r="G4" s="39"/>
      <c r="H4" s="39"/>
      <c r="I4" s="39"/>
      <c r="J4" s="14">
        <v>2</v>
      </c>
    </row>
    <row r="5" spans="1:10" s="1" customFormat="1" ht="35.1" customHeight="1" x14ac:dyDescent="0.25">
      <c r="A5" s="8" t="s">
        <v>63</v>
      </c>
      <c r="B5" s="40" t="s">
        <v>64</v>
      </c>
      <c r="C5" s="41"/>
      <c r="D5" s="41"/>
      <c r="E5" s="42"/>
      <c r="F5" s="39" t="s">
        <v>66</v>
      </c>
      <c r="G5" s="39"/>
      <c r="H5" s="39"/>
      <c r="I5" s="39"/>
      <c r="J5" s="14">
        <v>0</v>
      </c>
    </row>
    <row r="6" spans="1:10" s="1" customFormat="1" ht="35.1" customHeight="1" x14ac:dyDescent="0.25">
      <c r="A6" s="10" t="s">
        <v>68</v>
      </c>
      <c r="B6" s="43">
        <v>44778</v>
      </c>
      <c r="C6" s="44"/>
      <c r="D6" s="44"/>
      <c r="E6" s="44"/>
      <c r="F6" s="39" t="s">
        <v>65</v>
      </c>
      <c r="G6" s="39"/>
      <c r="H6" s="39"/>
      <c r="I6" s="39"/>
      <c r="J6" s="12">
        <v>0</v>
      </c>
    </row>
    <row r="7" spans="1:10" s="1" customFormat="1" ht="35.1" customHeight="1" x14ac:dyDescent="0.25">
      <c r="A7" s="10" t="s">
        <v>69</v>
      </c>
      <c r="B7" s="43">
        <v>44895</v>
      </c>
      <c r="C7" s="44"/>
      <c r="D7" s="44"/>
      <c r="E7" s="44"/>
      <c r="F7" s="39" t="s">
        <v>90</v>
      </c>
      <c r="G7" s="39"/>
      <c r="H7" s="39"/>
      <c r="I7" s="39"/>
      <c r="J7" s="12">
        <v>2</v>
      </c>
    </row>
    <row r="8" spans="1:10" s="1" customFormat="1" ht="15" customHeight="1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</row>
    <row r="9" spans="1:10" s="1" customFormat="1" ht="15" customHeight="1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8"/>
    </row>
    <row r="10" spans="1:10" x14ac:dyDescent="0.25">
      <c r="A10" s="23" t="s">
        <v>1</v>
      </c>
      <c r="B10" s="23"/>
      <c r="C10" s="24" t="s">
        <v>6</v>
      </c>
      <c r="D10" s="24"/>
      <c r="E10" s="24"/>
      <c r="F10" s="24"/>
      <c r="G10" s="24"/>
      <c r="H10" s="24"/>
      <c r="I10" s="24"/>
      <c r="J10" s="24"/>
    </row>
    <row r="11" spans="1:10" x14ac:dyDescent="0.25">
      <c r="A11" s="23"/>
      <c r="B11" s="23"/>
      <c r="C11" s="25" t="s">
        <v>2</v>
      </c>
      <c r="D11" s="25"/>
      <c r="E11" s="25" t="s">
        <v>3</v>
      </c>
      <c r="F11" s="25"/>
      <c r="G11" s="25" t="s">
        <v>4</v>
      </c>
      <c r="H11" s="25"/>
      <c r="I11" s="25" t="s">
        <v>5</v>
      </c>
      <c r="J11" s="25"/>
    </row>
    <row r="12" spans="1:10" x14ac:dyDescent="0.25">
      <c r="A12" s="20" t="s">
        <v>86</v>
      </c>
      <c r="B12" s="21"/>
      <c r="C12" s="45">
        <v>2</v>
      </c>
      <c r="D12" s="45"/>
      <c r="E12" s="45">
        <v>2</v>
      </c>
      <c r="F12" s="45"/>
      <c r="G12" s="45">
        <v>2</v>
      </c>
      <c r="H12" s="45"/>
      <c r="I12" s="45">
        <v>2</v>
      </c>
      <c r="J12" s="45"/>
    </row>
    <row r="13" spans="1:10" s="1" customFormat="1" ht="35.450000000000003" customHeight="1" x14ac:dyDescent="0.25">
      <c r="A13" s="20" t="s">
        <v>70</v>
      </c>
      <c r="B13" s="21"/>
      <c r="C13" s="22">
        <f>'Servidor 1 - SEDOC-CL'!C10+'Servidor 2 - SEDOC-CL'!C10</f>
        <v>36</v>
      </c>
      <c r="D13" s="22"/>
      <c r="E13" s="22">
        <f>'Servidor 1 - SEDOC-CL'!E10+'Servidor 2 - SEDOC-CL'!E10</f>
        <v>42</v>
      </c>
      <c r="F13" s="22"/>
      <c r="G13" s="22">
        <f>'Servidor 1 - SEDOC-CL'!G10+'Servidor 2 - SEDOC-CL'!G10</f>
        <v>40</v>
      </c>
      <c r="H13" s="22"/>
      <c r="I13" s="22">
        <f>'Servidor 1 - SEDOC-CL'!I10+'Servidor 2 - SEDOC-CL'!I10</f>
        <v>40</v>
      </c>
      <c r="J13" s="22"/>
    </row>
    <row r="14" spans="1:10" s="1" customFormat="1" ht="35.450000000000003" customHeight="1" x14ac:dyDescent="0.25">
      <c r="A14" s="20" t="s">
        <v>71</v>
      </c>
      <c r="B14" s="21"/>
      <c r="C14" s="22">
        <f>'Servidor 1 - SEDOC-CL'!C12+'Servidor 2 - SEDOC-CL'!C12</f>
        <v>288</v>
      </c>
      <c r="D14" s="22"/>
      <c r="E14" s="22">
        <f>'Servidor 1 - SEDOC-CL'!E12+'Servidor 2 - SEDOC-CL'!E12</f>
        <v>336</v>
      </c>
      <c r="F14" s="22"/>
      <c r="G14" s="22">
        <f>'Servidor 1 - SEDOC-CL'!G12+'Servidor 2 - SEDOC-CL'!G12</f>
        <v>320</v>
      </c>
      <c r="H14" s="22"/>
      <c r="I14" s="22">
        <f>'Servidor 1 - SEDOC-CL'!I12+'Servidor 2 - SEDOC-CL'!I12</f>
        <v>320</v>
      </c>
      <c r="J14" s="22"/>
    </row>
    <row r="15" spans="1:10" ht="29.1" customHeight="1" x14ac:dyDescent="0.25">
      <c r="A15" s="20" t="s">
        <v>72</v>
      </c>
      <c r="B15" s="21"/>
      <c r="C15" s="22">
        <f>'Servidor 1 - SEDOC-CL'!C13+'Servidor 2 - SEDOC-CL'!C13</f>
        <v>23</v>
      </c>
      <c r="D15" s="22"/>
      <c r="E15" s="22">
        <f>'Servidor 1 - SEDOC-CL'!E13+'Servidor 2 - SEDOC-CL'!E13</f>
        <v>28</v>
      </c>
      <c r="F15" s="22"/>
      <c r="G15" s="22">
        <f>'Servidor 1 - SEDOC-CL'!G13+'Servidor 2 - SEDOC-CL'!G13</f>
        <v>26</v>
      </c>
      <c r="H15" s="22"/>
      <c r="I15" s="22">
        <f>'Servidor 1 - SEDOC-CL'!I13+'Servidor 2 - SEDOC-CL'!I13</f>
        <v>28</v>
      </c>
      <c r="J15" s="22"/>
    </row>
    <row r="16" spans="1:10" x14ac:dyDescent="0.25">
      <c r="A16" s="16" t="s">
        <v>73</v>
      </c>
      <c r="B16" s="16"/>
      <c r="C16" s="17">
        <f>100*C15/C13</f>
        <v>63.888888888888886</v>
      </c>
      <c r="D16" s="17"/>
      <c r="E16" s="17">
        <f t="shared" ref="E16" si="0">100*E15/E13</f>
        <v>66.666666666666671</v>
      </c>
      <c r="F16" s="17"/>
      <c r="G16" s="17">
        <f t="shared" ref="G16" si="1">100*G15/G13</f>
        <v>65</v>
      </c>
      <c r="H16" s="17"/>
      <c r="I16" s="17">
        <f t="shared" ref="I16" si="2">100*I15/I13</f>
        <v>70</v>
      </c>
      <c r="J16" s="17"/>
    </row>
    <row r="17" spans="1:10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</row>
    <row r="18" spans="1:10" x14ac:dyDescent="0.25">
      <c r="A18" s="36" t="s">
        <v>92</v>
      </c>
      <c r="B18" s="37"/>
      <c r="C18" s="37"/>
      <c r="D18" s="37"/>
      <c r="E18" s="37"/>
      <c r="F18" s="37"/>
      <c r="G18" s="37"/>
      <c r="H18" s="37"/>
      <c r="I18" s="37"/>
      <c r="J18" s="38"/>
    </row>
    <row r="19" spans="1:10" x14ac:dyDescent="0.25">
      <c r="A19" s="15" t="s">
        <v>52</v>
      </c>
      <c r="B19" s="15" t="s">
        <v>48</v>
      </c>
      <c r="C19" s="15" t="s">
        <v>2</v>
      </c>
      <c r="D19" s="15"/>
      <c r="E19" s="15" t="s">
        <v>3</v>
      </c>
      <c r="F19" s="15"/>
      <c r="G19" s="15" t="s">
        <v>4</v>
      </c>
      <c r="H19" s="15"/>
      <c r="I19" s="15" t="s">
        <v>5</v>
      </c>
      <c r="J19" s="15"/>
    </row>
    <row r="20" spans="1:10" ht="45" x14ac:dyDescent="0.25">
      <c r="A20" s="15"/>
      <c r="B20" s="15"/>
      <c r="C20" s="2" t="s">
        <v>45</v>
      </c>
      <c r="D20" s="2" t="s">
        <v>75</v>
      </c>
      <c r="E20" s="2" t="s">
        <v>45</v>
      </c>
      <c r="F20" s="2" t="s">
        <v>75</v>
      </c>
      <c r="G20" s="2" t="s">
        <v>45</v>
      </c>
      <c r="H20" s="2" t="s">
        <v>75</v>
      </c>
      <c r="I20" s="2" t="s">
        <v>45</v>
      </c>
      <c r="J20" s="2" t="s">
        <v>75</v>
      </c>
    </row>
    <row r="21" spans="1:10" ht="23.25" x14ac:dyDescent="0.25">
      <c r="A21" s="9" t="s">
        <v>17</v>
      </c>
      <c r="B21" s="3">
        <v>20</v>
      </c>
      <c r="C21" s="3">
        <f>'Servidor 1 - SEDOC-CL'!C19+'Servidor 2 - SEDOC-CL'!C19</f>
        <v>0</v>
      </c>
      <c r="D21" s="26">
        <f>SUM(C21:C24)</f>
        <v>16</v>
      </c>
      <c r="E21" s="3">
        <f>'Servidor 1 - SEDOC-CL'!E19+'Servidor 2 - SEDOC-CL'!E19</f>
        <v>20</v>
      </c>
      <c r="F21" s="26">
        <f>SUM(E21:E24)</f>
        <v>28</v>
      </c>
      <c r="G21" s="3">
        <f>'Servidor 1 - SEDOC-CL'!G19+'Servidor 2 - SEDOC-CL'!G19</f>
        <v>0</v>
      </c>
      <c r="H21" s="26">
        <f>SUM(G21:G24)</f>
        <v>16</v>
      </c>
      <c r="I21" s="3">
        <f>'Servidor 1 - SEDOC-CL'!I19+'Servidor 2 - SEDOC-CL'!I19</f>
        <v>0</v>
      </c>
      <c r="J21" s="26">
        <f>SUM(I21:I24)</f>
        <v>12</v>
      </c>
    </row>
    <row r="22" spans="1:10" ht="23.25" x14ac:dyDescent="0.25">
      <c r="A22" s="9" t="s">
        <v>12</v>
      </c>
      <c r="B22" s="3">
        <v>8</v>
      </c>
      <c r="C22" s="3">
        <f>'Servidor 1 - SEDOC-CL'!C20+'Servidor 2 - SEDOC-CL'!C20</f>
        <v>8</v>
      </c>
      <c r="D22" s="27"/>
      <c r="E22" s="3">
        <f>'Servidor 1 - SEDOC-CL'!E20+'Servidor 2 - SEDOC-CL'!E20</f>
        <v>8</v>
      </c>
      <c r="F22" s="27"/>
      <c r="G22" s="3">
        <f>'Servidor 1 - SEDOC-CL'!G20+'Servidor 2 - SEDOC-CL'!G20</f>
        <v>16</v>
      </c>
      <c r="H22" s="27"/>
      <c r="I22" s="3">
        <f>'Servidor 1 - SEDOC-CL'!I20+'Servidor 2 - SEDOC-CL'!I20</f>
        <v>0</v>
      </c>
      <c r="J22" s="27"/>
    </row>
    <row r="23" spans="1:10" ht="23.25" x14ac:dyDescent="0.25">
      <c r="A23" s="9" t="s">
        <v>18</v>
      </c>
      <c r="B23" s="3">
        <v>4</v>
      </c>
      <c r="C23" s="3">
        <f>'Servidor 1 - SEDOC-CL'!C21+'Servidor 2 - SEDOC-CL'!C21</f>
        <v>8</v>
      </c>
      <c r="D23" s="27"/>
      <c r="E23" s="3">
        <f>'Servidor 1 - SEDOC-CL'!E21+'Servidor 2 - SEDOC-CL'!E21</f>
        <v>0</v>
      </c>
      <c r="F23" s="27"/>
      <c r="G23" s="3">
        <f>'Servidor 1 - SEDOC-CL'!G21+'Servidor 2 - SEDOC-CL'!G21</f>
        <v>0</v>
      </c>
      <c r="H23" s="27"/>
      <c r="I23" s="3">
        <f>'Servidor 1 - SEDOC-CL'!I21+'Servidor 2 - SEDOC-CL'!I21</f>
        <v>12</v>
      </c>
      <c r="J23" s="27"/>
    </row>
    <row r="24" spans="1:10" ht="23.25" x14ac:dyDescent="0.25">
      <c r="A24" s="9" t="s">
        <v>19</v>
      </c>
      <c r="B24" s="3">
        <v>1</v>
      </c>
      <c r="C24" s="3">
        <f>'Servidor 1 - SEDOC-CL'!C22+'Servidor 2 - SEDOC-CL'!C22</f>
        <v>0</v>
      </c>
      <c r="D24" s="28"/>
      <c r="E24" s="3">
        <f>'Servidor 1 - SEDOC-CL'!E22+'Servidor 2 - SEDOC-CL'!E22</f>
        <v>0</v>
      </c>
      <c r="F24" s="28"/>
      <c r="G24" s="3">
        <f>'Servidor 1 - SEDOC-CL'!G22+'Servidor 2 - SEDOC-CL'!G22</f>
        <v>0</v>
      </c>
      <c r="H24" s="28"/>
      <c r="I24" s="3">
        <f>'Servidor 1 - SEDOC-CL'!I22+'Servidor 2 - SEDOC-CL'!I22</f>
        <v>0</v>
      </c>
      <c r="J24" s="28"/>
    </row>
    <row r="25" spans="1:10" ht="23.25" x14ac:dyDescent="0.25">
      <c r="A25" s="9" t="s">
        <v>13</v>
      </c>
      <c r="B25" s="3">
        <v>10</v>
      </c>
      <c r="C25" s="3">
        <f>'Servidor 1 - SEDOC-CL'!C23+'Servidor 2 - SEDOC-CL'!C23</f>
        <v>0</v>
      </c>
      <c r="D25" s="26">
        <f>SUM(C25:C27)</f>
        <v>8</v>
      </c>
      <c r="E25" s="3">
        <f>'Servidor 1 - SEDOC-CL'!E23+'Servidor 2 - SEDOC-CL'!E23</f>
        <v>10</v>
      </c>
      <c r="F25" s="26">
        <f>SUM(E25:E27)</f>
        <v>14</v>
      </c>
      <c r="G25" s="3">
        <f>'Servidor 1 - SEDOC-CL'!G23+'Servidor 2 - SEDOC-CL'!G23</f>
        <v>20</v>
      </c>
      <c r="H25" s="26">
        <f>SUM(G25:G27)</f>
        <v>28</v>
      </c>
      <c r="I25" s="3">
        <f>'Servidor 1 - SEDOC-CL'!I23+'Servidor 2 - SEDOC-CL'!I23</f>
        <v>0</v>
      </c>
      <c r="J25" s="26">
        <f>SUM(I25:I27)</f>
        <v>16</v>
      </c>
    </row>
    <row r="26" spans="1:10" ht="23.25" x14ac:dyDescent="0.25">
      <c r="A26" s="9" t="s">
        <v>20</v>
      </c>
      <c r="B26" s="3">
        <v>4</v>
      </c>
      <c r="C26" s="3">
        <f>'Servidor 1 - SEDOC-CL'!C24+'Servidor 2 - SEDOC-CL'!C24</f>
        <v>8</v>
      </c>
      <c r="D26" s="27"/>
      <c r="E26" s="3">
        <f>'Servidor 1 - SEDOC-CL'!E24+'Servidor 2 - SEDOC-CL'!E24</f>
        <v>4</v>
      </c>
      <c r="F26" s="27"/>
      <c r="G26" s="3">
        <f>'Servidor 1 - SEDOC-CL'!G24+'Servidor 2 - SEDOC-CL'!G24</f>
        <v>8</v>
      </c>
      <c r="H26" s="27"/>
      <c r="I26" s="3">
        <f>'Servidor 1 - SEDOC-CL'!I24+'Servidor 2 - SEDOC-CL'!I24</f>
        <v>16</v>
      </c>
      <c r="J26" s="27"/>
    </row>
    <row r="27" spans="1:10" ht="23.25" x14ac:dyDescent="0.25">
      <c r="A27" s="9" t="s">
        <v>21</v>
      </c>
      <c r="B27" s="3">
        <v>2</v>
      </c>
      <c r="C27" s="3">
        <f>'Servidor 1 - SEDOC-CL'!C25+'Servidor 2 - SEDOC-CL'!C25</f>
        <v>0</v>
      </c>
      <c r="D27" s="28"/>
      <c r="E27" s="3">
        <f>'Servidor 1 - SEDOC-CL'!E25+'Servidor 2 - SEDOC-CL'!E25</f>
        <v>0</v>
      </c>
      <c r="F27" s="28"/>
      <c r="G27" s="3">
        <f>'Servidor 1 - SEDOC-CL'!G25+'Servidor 2 - SEDOC-CL'!G25</f>
        <v>0</v>
      </c>
      <c r="H27" s="28"/>
      <c r="I27" s="3">
        <f>'Servidor 1 - SEDOC-CL'!I25+'Servidor 2 - SEDOC-CL'!I25</f>
        <v>0</v>
      </c>
      <c r="J27" s="28"/>
    </row>
    <row r="28" spans="1:10" ht="23.25" x14ac:dyDescent="0.25">
      <c r="A28" s="9" t="s">
        <v>15</v>
      </c>
      <c r="B28" s="3">
        <v>10</v>
      </c>
      <c r="C28" s="3">
        <f>'Servidor 1 - SEDOC-CL'!C26+'Servidor 2 - SEDOC-CL'!C26</f>
        <v>20</v>
      </c>
      <c r="D28" s="26">
        <f>SUM(C28:C30)</f>
        <v>24</v>
      </c>
      <c r="E28" s="3">
        <f>'Servidor 1 - SEDOC-CL'!E26+'Servidor 2 - SEDOC-CL'!E26</f>
        <v>20</v>
      </c>
      <c r="F28" s="26">
        <f>SUM(E28:E30)</f>
        <v>24</v>
      </c>
      <c r="G28" s="3">
        <f>'Servidor 1 - SEDOC-CL'!G26+'Servidor 2 - SEDOC-CL'!G26</f>
        <v>20</v>
      </c>
      <c r="H28" s="26">
        <f>SUM(G28:G30)</f>
        <v>24</v>
      </c>
      <c r="I28" s="3">
        <f>'Servidor 1 - SEDOC-CL'!I26+'Servidor 2 - SEDOC-CL'!I26</f>
        <v>20</v>
      </c>
      <c r="J28" s="26">
        <f>SUM(I28:I30)</f>
        <v>24</v>
      </c>
    </row>
    <row r="29" spans="1:10" ht="23.25" x14ac:dyDescent="0.25">
      <c r="A29" s="9" t="s">
        <v>22</v>
      </c>
      <c r="B29" s="3">
        <v>4</v>
      </c>
      <c r="C29" s="3">
        <f>'Servidor 1 - SEDOC-CL'!C27+'Servidor 2 - SEDOC-CL'!C27</f>
        <v>0</v>
      </c>
      <c r="D29" s="27"/>
      <c r="E29" s="3">
        <f>'Servidor 1 - SEDOC-CL'!E27+'Servidor 2 - SEDOC-CL'!E27</f>
        <v>0</v>
      </c>
      <c r="F29" s="27"/>
      <c r="G29" s="3">
        <f>'Servidor 1 - SEDOC-CL'!G27+'Servidor 2 - SEDOC-CL'!G27</f>
        <v>0</v>
      </c>
      <c r="H29" s="27"/>
      <c r="I29" s="3">
        <f>'Servidor 1 - SEDOC-CL'!I27+'Servidor 2 - SEDOC-CL'!I27</f>
        <v>0</v>
      </c>
      <c r="J29" s="27"/>
    </row>
    <row r="30" spans="1:10" ht="23.25" x14ac:dyDescent="0.25">
      <c r="A30" s="9" t="s">
        <v>23</v>
      </c>
      <c r="B30" s="3">
        <v>2</v>
      </c>
      <c r="C30" s="3">
        <f>'Servidor 1 - SEDOC-CL'!C28+'Servidor 2 - SEDOC-CL'!C28</f>
        <v>4</v>
      </c>
      <c r="D30" s="28"/>
      <c r="E30" s="3">
        <f>'Servidor 1 - SEDOC-CL'!E28+'Servidor 2 - SEDOC-CL'!E28</f>
        <v>4</v>
      </c>
      <c r="F30" s="28"/>
      <c r="G30" s="3">
        <f>'Servidor 1 - SEDOC-CL'!G28+'Servidor 2 - SEDOC-CL'!G28</f>
        <v>4</v>
      </c>
      <c r="H30" s="28"/>
      <c r="I30" s="3">
        <f>'Servidor 1 - SEDOC-CL'!I28+'Servidor 2 - SEDOC-CL'!I28</f>
        <v>4</v>
      </c>
      <c r="J30" s="28"/>
    </row>
    <row r="31" spans="1:10" ht="23.25" x14ac:dyDescent="0.25">
      <c r="A31" s="9" t="s">
        <v>24</v>
      </c>
      <c r="B31" s="3">
        <v>10</v>
      </c>
      <c r="C31" s="3">
        <f>'Servidor 1 - SEDOC-CL'!C29+'Servidor 2 - SEDOC-CL'!C29</f>
        <v>40</v>
      </c>
      <c r="D31" s="26">
        <f>SUM(C31:C33)</f>
        <v>48</v>
      </c>
      <c r="E31" s="3">
        <f>'Servidor 1 - SEDOC-CL'!E29+'Servidor 2 - SEDOC-CL'!E29</f>
        <v>40</v>
      </c>
      <c r="F31" s="26">
        <f>SUM(E31:E33)</f>
        <v>56</v>
      </c>
      <c r="G31" s="3">
        <f>'Servidor 1 - SEDOC-CL'!G29+'Servidor 2 - SEDOC-CL'!G29</f>
        <v>0</v>
      </c>
      <c r="H31" s="26">
        <f>SUM(G31:G33)</f>
        <v>12</v>
      </c>
      <c r="I31" s="3">
        <f>'Servidor 1 - SEDOC-CL'!I29+'Servidor 2 - SEDOC-CL'!I29</f>
        <v>40</v>
      </c>
      <c r="J31" s="26">
        <f>SUM(I31:I33)</f>
        <v>40</v>
      </c>
    </row>
    <row r="32" spans="1:10" ht="23.25" x14ac:dyDescent="0.25">
      <c r="A32" s="9" t="s">
        <v>25</v>
      </c>
      <c r="B32" s="3">
        <v>4</v>
      </c>
      <c r="C32" s="3">
        <f>'Servidor 1 - SEDOC-CL'!C30+'Servidor 2 - SEDOC-CL'!C30</f>
        <v>8</v>
      </c>
      <c r="D32" s="27"/>
      <c r="E32" s="3">
        <f>'Servidor 1 - SEDOC-CL'!E30+'Servidor 2 - SEDOC-CL'!E30</f>
        <v>16</v>
      </c>
      <c r="F32" s="27"/>
      <c r="G32" s="3">
        <f>'Servidor 1 - SEDOC-CL'!G30+'Servidor 2 - SEDOC-CL'!G30</f>
        <v>8</v>
      </c>
      <c r="H32" s="27"/>
      <c r="I32" s="3">
        <f>'Servidor 1 - SEDOC-CL'!I30+'Servidor 2 - SEDOC-CL'!I30</f>
        <v>0</v>
      </c>
      <c r="J32" s="27"/>
    </row>
    <row r="33" spans="1:10" ht="23.25" x14ac:dyDescent="0.25">
      <c r="A33" s="9" t="s">
        <v>26</v>
      </c>
      <c r="B33" s="3">
        <v>2</v>
      </c>
      <c r="C33" s="3">
        <f>'Servidor 1 - SEDOC-CL'!C31+'Servidor 2 - SEDOC-CL'!C31</f>
        <v>0</v>
      </c>
      <c r="D33" s="28"/>
      <c r="E33" s="3">
        <f>'Servidor 1 - SEDOC-CL'!E31+'Servidor 2 - SEDOC-CL'!E31</f>
        <v>0</v>
      </c>
      <c r="F33" s="28"/>
      <c r="G33" s="3">
        <f>'Servidor 1 - SEDOC-CL'!G31+'Servidor 2 - SEDOC-CL'!G31</f>
        <v>4</v>
      </c>
      <c r="H33" s="28"/>
      <c r="I33" s="3">
        <f>'Servidor 1 - SEDOC-CL'!I31+'Servidor 2 - SEDOC-CL'!I31</f>
        <v>0</v>
      </c>
      <c r="J33" s="28"/>
    </row>
    <row r="34" spans="1:10" ht="23.25" x14ac:dyDescent="0.25">
      <c r="A34" s="9" t="s">
        <v>27</v>
      </c>
      <c r="B34" s="3">
        <v>8</v>
      </c>
      <c r="C34" s="3">
        <f>'Servidor 1 - SEDOC-CL'!C32+'Servidor 2 - SEDOC-CL'!C32</f>
        <v>16</v>
      </c>
      <c r="D34" s="26">
        <f>SUM(C34:C36)</f>
        <v>20</v>
      </c>
      <c r="E34" s="3">
        <f>'Servidor 1 - SEDOC-CL'!E32+'Servidor 2 - SEDOC-CL'!E32</f>
        <v>16</v>
      </c>
      <c r="F34" s="26">
        <f>SUM(E34:E36)</f>
        <v>20</v>
      </c>
      <c r="G34" s="3">
        <f>'Servidor 1 - SEDOC-CL'!G32+'Servidor 2 - SEDOC-CL'!G32</f>
        <v>16</v>
      </c>
      <c r="H34" s="26">
        <f>SUM(G34:G36)</f>
        <v>20</v>
      </c>
      <c r="I34" s="3">
        <f>'Servidor 1 - SEDOC-CL'!I32+'Servidor 2 - SEDOC-CL'!I32</f>
        <v>16</v>
      </c>
      <c r="J34" s="26">
        <f>SUM(I34:I36)</f>
        <v>20</v>
      </c>
    </row>
    <row r="35" spans="1:10" ht="23.25" x14ac:dyDescent="0.25">
      <c r="A35" s="9" t="s">
        <v>28</v>
      </c>
      <c r="B35" s="3">
        <v>4</v>
      </c>
      <c r="C35" s="3">
        <f>'Servidor 1 - SEDOC-CL'!C33+'Servidor 2 - SEDOC-CL'!C33</f>
        <v>0</v>
      </c>
      <c r="D35" s="27"/>
      <c r="E35" s="3">
        <f>'Servidor 1 - SEDOC-CL'!E33+'Servidor 2 - SEDOC-CL'!E33</f>
        <v>0</v>
      </c>
      <c r="F35" s="27"/>
      <c r="G35" s="3">
        <f>'Servidor 1 - SEDOC-CL'!G33+'Servidor 2 - SEDOC-CL'!G33</f>
        <v>0</v>
      </c>
      <c r="H35" s="27"/>
      <c r="I35" s="3">
        <f>'Servidor 1 - SEDOC-CL'!I33+'Servidor 2 - SEDOC-CL'!I33</f>
        <v>0</v>
      </c>
      <c r="J35" s="27"/>
    </row>
    <row r="36" spans="1:10" ht="23.25" x14ac:dyDescent="0.25">
      <c r="A36" s="9" t="s">
        <v>29</v>
      </c>
      <c r="B36" s="3">
        <v>2</v>
      </c>
      <c r="C36" s="3">
        <f>'Servidor 1 - SEDOC-CL'!C34+'Servidor 2 - SEDOC-CL'!C34</f>
        <v>4</v>
      </c>
      <c r="D36" s="28"/>
      <c r="E36" s="3">
        <f>'Servidor 1 - SEDOC-CL'!E34+'Servidor 2 - SEDOC-CL'!E34</f>
        <v>4</v>
      </c>
      <c r="F36" s="28"/>
      <c r="G36" s="3">
        <f>'Servidor 1 - SEDOC-CL'!G34+'Servidor 2 - SEDOC-CL'!G34</f>
        <v>4</v>
      </c>
      <c r="H36" s="28"/>
      <c r="I36" s="3">
        <f>'Servidor 1 - SEDOC-CL'!I34+'Servidor 2 - SEDOC-CL'!I34</f>
        <v>4</v>
      </c>
      <c r="J36" s="28"/>
    </row>
    <row r="37" spans="1:10" ht="34.5" x14ac:dyDescent="0.25">
      <c r="A37" s="9" t="s">
        <v>30</v>
      </c>
      <c r="B37" s="3">
        <v>8</v>
      </c>
      <c r="C37" s="3">
        <f>'Servidor 1 - SEDOC-CL'!C35+'Servidor 2 - SEDOC-CL'!C35</f>
        <v>16</v>
      </c>
      <c r="D37" s="26">
        <f>SUM(C37:C39)</f>
        <v>16</v>
      </c>
      <c r="E37" s="3">
        <f>'Servidor 1 - SEDOC-CL'!E35+'Servidor 2 - SEDOC-CL'!E35</f>
        <v>16</v>
      </c>
      <c r="F37" s="26">
        <f>SUM(E37:E39)</f>
        <v>16</v>
      </c>
      <c r="G37" s="3">
        <f>'Servidor 1 - SEDOC-CL'!G35+'Servidor 2 - SEDOC-CL'!G35</f>
        <v>16</v>
      </c>
      <c r="H37" s="26">
        <f>SUM(G37:G39)</f>
        <v>16</v>
      </c>
      <c r="I37" s="3">
        <f>'Servidor 1 - SEDOC-CL'!I35+'Servidor 2 - SEDOC-CL'!I35</f>
        <v>16</v>
      </c>
      <c r="J37" s="26">
        <f>SUM(I37:I39)</f>
        <v>16</v>
      </c>
    </row>
    <row r="38" spans="1:10" ht="34.5" x14ac:dyDescent="0.25">
      <c r="A38" s="9" t="s">
        <v>31</v>
      </c>
      <c r="B38" s="3">
        <v>4</v>
      </c>
      <c r="C38" s="3">
        <f>'Servidor 1 - SEDOC-CL'!C36+'Servidor 2 - SEDOC-CL'!C36</f>
        <v>0</v>
      </c>
      <c r="D38" s="27"/>
      <c r="E38" s="3">
        <f>'Servidor 1 - SEDOC-CL'!E36+'Servidor 2 - SEDOC-CL'!E36</f>
        <v>0</v>
      </c>
      <c r="F38" s="27"/>
      <c r="G38" s="3">
        <f>'Servidor 1 - SEDOC-CL'!G36+'Servidor 2 - SEDOC-CL'!G36</f>
        <v>0</v>
      </c>
      <c r="H38" s="27"/>
      <c r="I38" s="3">
        <f>'Servidor 1 - SEDOC-CL'!I36+'Servidor 2 - SEDOC-CL'!I36</f>
        <v>0</v>
      </c>
      <c r="J38" s="27"/>
    </row>
    <row r="39" spans="1:10" ht="34.5" x14ac:dyDescent="0.25">
      <c r="A39" s="9" t="s">
        <v>32</v>
      </c>
      <c r="B39" s="3">
        <v>2</v>
      </c>
      <c r="C39" s="3">
        <f>'Servidor 1 - SEDOC-CL'!C37+'Servidor 2 - SEDOC-CL'!C37</f>
        <v>0</v>
      </c>
      <c r="D39" s="28"/>
      <c r="E39" s="3">
        <f>'Servidor 1 - SEDOC-CL'!E37+'Servidor 2 - SEDOC-CL'!E37</f>
        <v>0</v>
      </c>
      <c r="F39" s="28"/>
      <c r="G39" s="3">
        <f>'Servidor 1 - SEDOC-CL'!G37+'Servidor 2 - SEDOC-CL'!G37</f>
        <v>0</v>
      </c>
      <c r="H39" s="28"/>
      <c r="I39" s="3">
        <f>'Servidor 1 - SEDOC-CL'!I37+'Servidor 2 - SEDOC-CL'!I37</f>
        <v>0</v>
      </c>
      <c r="J39" s="28"/>
    </row>
    <row r="40" spans="1:10" ht="23.25" x14ac:dyDescent="0.25">
      <c r="A40" s="9" t="s">
        <v>33</v>
      </c>
      <c r="B40" s="3">
        <v>20</v>
      </c>
      <c r="C40" s="3">
        <f>'Servidor 1 - SEDOC-CL'!C38+'Servidor 2 - SEDOC-CL'!C38</f>
        <v>40</v>
      </c>
      <c r="D40" s="26">
        <f>SUM(C40:C42)</f>
        <v>72</v>
      </c>
      <c r="E40" s="3">
        <f>'Servidor 1 - SEDOC-CL'!E38+'Servidor 2 - SEDOC-CL'!E38</f>
        <v>40</v>
      </c>
      <c r="F40" s="26">
        <f>SUM(E40:E42)</f>
        <v>72</v>
      </c>
      <c r="G40" s="3">
        <f>'Servidor 1 - SEDOC-CL'!G38+'Servidor 2 - SEDOC-CL'!G38</f>
        <v>80</v>
      </c>
      <c r="H40" s="26">
        <f>SUM(G40:G42)</f>
        <v>80</v>
      </c>
      <c r="I40" s="3">
        <f>'Servidor 1 - SEDOC-CL'!I38+'Servidor 2 - SEDOC-CL'!I38</f>
        <v>80</v>
      </c>
      <c r="J40" s="26">
        <f>SUM(I40:I42)</f>
        <v>112</v>
      </c>
    </row>
    <row r="41" spans="1:10" ht="23.25" x14ac:dyDescent="0.25">
      <c r="A41" s="9" t="s">
        <v>34</v>
      </c>
      <c r="B41" s="3">
        <v>8</v>
      </c>
      <c r="C41" s="3">
        <f>'Servidor 1 - SEDOC-CL'!C39+'Servidor 2 - SEDOC-CL'!C39</f>
        <v>32</v>
      </c>
      <c r="D41" s="27"/>
      <c r="E41" s="3">
        <f>'Servidor 1 - SEDOC-CL'!E39+'Servidor 2 - SEDOC-CL'!E39</f>
        <v>32</v>
      </c>
      <c r="F41" s="27"/>
      <c r="G41" s="3">
        <f>'Servidor 1 - SEDOC-CL'!G39+'Servidor 2 - SEDOC-CL'!G39</f>
        <v>0</v>
      </c>
      <c r="H41" s="27"/>
      <c r="I41" s="3">
        <f>'Servidor 1 - SEDOC-CL'!I39+'Servidor 2 - SEDOC-CL'!I39</f>
        <v>32</v>
      </c>
      <c r="J41" s="27"/>
    </row>
    <row r="42" spans="1:10" ht="23.25" x14ac:dyDescent="0.25">
      <c r="A42" s="9" t="s">
        <v>35</v>
      </c>
      <c r="B42" s="3">
        <v>4</v>
      </c>
      <c r="C42" s="3">
        <f>'Servidor 1 - SEDOC-CL'!C40+'Servidor 2 - SEDOC-CL'!C40</f>
        <v>0</v>
      </c>
      <c r="D42" s="28"/>
      <c r="E42" s="3">
        <f>'Servidor 1 - SEDOC-CL'!E40+'Servidor 2 - SEDOC-CL'!E40</f>
        <v>0</v>
      </c>
      <c r="F42" s="28"/>
      <c r="G42" s="3">
        <f>'Servidor 1 - SEDOC-CL'!G40+'Servidor 2 - SEDOC-CL'!G40</f>
        <v>0</v>
      </c>
      <c r="H42" s="28"/>
      <c r="I42" s="3">
        <f>'Servidor 1 - SEDOC-CL'!I40+'Servidor 2 - SEDOC-CL'!I40</f>
        <v>0</v>
      </c>
      <c r="J42" s="28"/>
    </row>
    <row r="43" spans="1:10" ht="23.25" x14ac:dyDescent="0.25">
      <c r="A43" s="9" t="s">
        <v>36</v>
      </c>
      <c r="B43" s="3">
        <v>12</v>
      </c>
      <c r="C43" s="3">
        <f>'Servidor 1 - SEDOC-CL'!C41+'Servidor 2 - SEDOC-CL'!C41</f>
        <v>48</v>
      </c>
      <c r="D43" s="26">
        <f>SUM(C43:C45)</f>
        <v>64</v>
      </c>
      <c r="E43" s="3">
        <f>'Servidor 1 - SEDOC-CL'!E41+'Servidor 2 - SEDOC-CL'!E41</f>
        <v>48</v>
      </c>
      <c r="F43" s="26">
        <f>SUM(E43:E45)</f>
        <v>64</v>
      </c>
      <c r="G43" s="3">
        <f>'Servidor 1 - SEDOC-CL'!G41+'Servidor 2 - SEDOC-CL'!G41</f>
        <v>72</v>
      </c>
      <c r="H43" s="26">
        <f>SUM(G43:G45)</f>
        <v>88</v>
      </c>
      <c r="I43" s="3">
        <f>'Servidor 1 - SEDOC-CL'!I41+'Servidor 2 - SEDOC-CL'!I41</f>
        <v>60</v>
      </c>
      <c r="J43" s="26">
        <f>SUM(I43:I45)</f>
        <v>68</v>
      </c>
    </row>
    <row r="44" spans="1:10" ht="23.25" x14ac:dyDescent="0.25">
      <c r="A44" s="9" t="s">
        <v>37</v>
      </c>
      <c r="B44" s="3">
        <v>8</v>
      </c>
      <c r="C44" s="3">
        <f>'Servidor 1 - SEDOC-CL'!C42+'Servidor 2 - SEDOC-CL'!C42</f>
        <v>16</v>
      </c>
      <c r="D44" s="27"/>
      <c r="E44" s="3">
        <f>'Servidor 1 - SEDOC-CL'!E42+'Servidor 2 - SEDOC-CL'!E42</f>
        <v>16</v>
      </c>
      <c r="F44" s="27"/>
      <c r="G44" s="3">
        <f>'Servidor 1 - SEDOC-CL'!G42+'Servidor 2 - SEDOC-CL'!G42</f>
        <v>16</v>
      </c>
      <c r="H44" s="27"/>
      <c r="I44" s="3">
        <f>'Servidor 1 - SEDOC-CL'!I42+'Servidor 2 - SEDOC-CL'!I42</f>
        <v>8</v>
      </c>
      <c r="J44" s="27"/>
    </row>
    <row r="45" spans="1:10" ht="23.25" x14ac:dyDescent="0.25">
      <c r="A45" s="9" t="s">
        <v>38</v>
      </c>
      <c r="B45" s="3">
        <v>4</v>
      </c>
      <c r="C45" s="3">
        <f>'Servidor 1 - SEDOC-CL'!C43+'Servidor 2 - SEDOC-CL'!C43</f>
        <v>0</v>
      </c>
      <c r="D45" s="28"/>
      <c r="E45" s="3">
        <f>'Servidor 1 - SEDOC-CL'!E43+'Servidor 2 - SEDOC-CL'!E43</f>
        <v>0</v>
      </c>
      <c r="F45" s="28"/>
      <c r="G45" s="3">
        <f>'Servidor 1 - SEDOC-CL'!G43+'Servidor 2 - SEDOC-CL'!G43</f>
        <v>0</v>
      </c>
      <c r="H45" s="28"/>
      <c r="I45" s="3">
        <f>'Servidor 1 - SEDOC-CL'!I43+'Servidor 2 - SEDOC-CL'!I43</f>
        <v>0</v>
      </c>
      <c r="J45" s="28"/>
    </row>
    <row r="46" spans="1:10" ht="23.25" x14ac:dyDescent="0.25">
      <c r="A46" s="9" t="s">
        <v>41</v>
      </c>
      <c r="B46" s="3">
        <v>2</v>
      </c>
      <c r="C46" s="3">
        <f>'Servidor 1 - SEDOC-CL'!C44+'Servidor 2 - SEDOC-CL'!C44</f>
        <v>4</v>
      </c>
      <c r="D46" s="26">
        <f>SUM(C46:C47)</f>
        <v>12</v>
      </c>
      <c r="E46" s="3">
        <f>'Servidor 1 - SEDOC-CL'!E44+'Servidor 2 - SEDOC-CL'!E44</f>
        <v>6</v>
      </c>
      <c r="F46" s="26">
        <f>SUM(E46:E47)</f>
        <v>22</v>
      </c>
      <c r="G46" s="3">
        <f>'Servidor 1 - SEDOC-CL'!G44+'Servidor 2 - SEDOC-CL'!G44</f>
        <v>4</v>
      </c>
      <c r="H46" s="26">
        <f>SUM(G46:G47)</f>
        <v>36</v>
      </c>
      <c r="I46" s="3">
        <f>'Servidor 1 - SEDOC-CL'!I44+'Servidor 2 - SEDOC-CL'!I44</f>
        <v>4</v>
      </c>
      <c r="J46" s="26">
        <f>SUM(I46:I47)</f>
        <v>4</v>
      </c>
    </row>
    <row r="47" spans="1:10" ht="23.25" x14ac:dyDescent="0.25">
      <c r="A47" s="9" t="s">
        <v>42</v>
      </c>
      <c r="B47" s="3">
        <v>4</v>
      </c>
      <c r="C47" s="3">
        <f>'Servidor 1 - SEDOC-CL'!C45+'Servidor 2 - SEDOC-CL'!C45</f>
        <v>8</v>
      </c>
      <c r="D47" s="28"/>
      <c r="E47" s="3">
        <f>'Servidor 1 - SEDOC-CL'!E45+'Servidor 2 - SEDOC-CL'!E45</f>
        <v>16</v>
      </c>
      <c r="F47" s="28"/>
      <c r="G47" s="3">
        <f>'Servidor 1 - SEDOC-CL'!G45+'Servidor 2 - SEDOC-CL'!G45</f>
        <v>32</v>
      </c>
      <c r="H47" s="28"/>
      <c r="I47" s="3">
        <f>'Servidor 1 - SEDOC-CL'!I45+'Servidor 2 - SEDOC-CL'!I45</f>
        <v>0</v>
      </c>
      <c r="J47" s="28"/>
    </row>
    <row r="48" spans="1:10" ht="34.5" x14ac:dyDescent="0.25">
      <c r="A48" s="9" t="s">
        <v>39</v>
      </c>
      <c r="B48" s="3">
        <v>4</v>
      </c>
      <c r="C48" s="3">
        <f>'Servidor 1 - SEDOC-CL'!C46+'Servidor 2 - SEDOC-CL'!C46</f>
        <v>8</v>
      </c>
      <c r="D48" s="26">
        <f>SUM(C48:C49)</f>
        <v>8</v>
      </c>
      <c r="E48" s="3">
        <f>'Servidor 1 - SEDOC-CL'!E46+'Servidor 2 - SEDOC-CL'!E46</f>
        <v>20</v>
      </c>
      <c r="F48" s="26">
        <f>SUM(E48:E49)</f>
        <v>20</v>
      </c>
      <c r="G48" s="3">
        <f>'Servidor 1 - SEDOC-CL'!G46+'Servidor 2 - SEDOC-CL'!G46</f>
        <v>0</v>
      </c>
      <c r="H48" s="26">
        <f>SUM(G48:G49)</f>
        <v>0</v>
      </c>
      <c r="I48" s="3">
        <f>'Servidor 1 - SEDOC-CL'!I46+'Servidor 2 - SEDOC-CL'!I46</f>
        <v>8</v>
      </c>
      <c r="J48" s="26">
        <f>SUM(I48:I49)</f>
        <v>8</v>
      </c>
    </row>
    <row r="49" spans="1:10" ht="34.5" x14ac:dyDescent="0.25">
      <c r="A49" s="9" t="s">
        <v>40</v>
      </c>
      <c r="B49" s="3">
        <v>1</v>
      </c>
      <c r="C49" s="3">
        <f>'Servidor 1 - SEDOC-CL'!C47+'Servidor 2 - SEDOC-CL'!C47</f>
        <v>0</v>
      </c>
      <c r="D49" s="28"/>
      <c r="E49" s="3">
        <f>'Servidor 1 - SEDOC-CL'!E47+'Servidor 2 - SEDOC-CL'!E47</f>
        <v>0</v>
      </c>
      <c r="F49" s="28"/>
      <c r="G49" s="3">
        <f>'Servidor 1 - SEDOC-CL'!G47+'Servidor 2 - SEDOC-CL'!G47</f>
        <v>0</v>
      </c>
      <c r="H49" s="28"/>
      <c r="I49" s="3">
        <f>'Servidor 1 - SEDOC-CL'!I47+'Servidor 2 - SEDOC-CL'!I47</f>
        <v>0</v>
      </c>
      <c r="J49" s="28"/>
    </row>
    <row r="50" spans="1:10" x14ac:dyDescent="0.25">
      <c r="A50" s="46" t="s">
        <v>49</v>
      </c>
      <c r="B50" s="47"/>
      <c r="C50" s="18">
        <f>SUM(C21:C49)</f>
        <v>288</v>
      </c>
      <c r="D50" s="19"/>
      <c r="E50" s="18">
        <f>SUM(E21:E49)</f>
        <v>336</v>
      </c>
      <c r="F50" s="19"/>
      <c r="G50" s="18">
        <f>SUM(G21:G49)</f>
        <v>320</v>
      </c>
      <c r="H50" s="19"/>
      <c r="I50" s="18">
        <f>SUM(I21:I49)</f>
        <v>320</v>
      </c>
      <c r="J50" s="19"/>
    </row>
    <row r="51" spans="1:10" x14ac:dyDescent="0.25">
      <c r="A51" s="29" t="s">
        <v>48</v>
      </c>
      <c r="B51" s="30"/>
      <c r="C51" s="18">
        <f>C14</f>
        <v>288</v>
      </c>
      <c r="D51" s="19"/>
      <c r="E51" s="18">
        <f t="shared" ref="E51" si="3">E14</f>
        <v>336</v>
      </c>
      <c r="F51" s="19"/>
      <c r="G51" s="18">
        <f t="shared" ref="G51" si="4">G14</f>
        <v>320</v>
      </c>
      <c r="H51" s="19"/>
      <c r="I51" s="18">
        <f t="shared" ref="I51" si="5">I14</f>
        <v>320</v>
      </c>
      <c r="J51" s="19"/>
    </row>
    <row r="52" spans="1:10" x14ac:dyDescent="0.25">
      <c r="A52" s="34"/>
      <c r="B52" s="35"/>
      <c r="C52" s="35"/>
      <c r="D52" s="35"/>
      <c r="E52" s="35"/>
      <c r="F52" s="35"/>
      <c r="G52" s="35"/>
      <c r="H52" s="35"/>
      <c r="I52" s="35"/>
      <c r="J52" s="35"/>
    </row>
    <row r="53" spans="1:10" ht="14.45" customHeight="1" x14ac:dyDescent="0.25">
      <c r="A53" s="36" t="s">
        <v>94</v>
      </c>
      <c r="B53" s="37"/>
      <c r="C53" s="37"/>
      <c r="D53" s="37"/>
      <c r="E53" s="37"/>
      <c r="F53" s="37"/>
      <c r="G53" s="37"/>
      <c r="H53" s="37"/>
      <c r="I53" s="37"/>
      <c r="J53" s="38"/>
    </row>
    <row r="54" spans="1:10" ht="14.45" customHeight="1" x14ac:dyDescent="0.25">
      <c r="A54" s="31" t="s">
        <v>52</v>
      </c>
      <c r="B54" s="15" t="s">
        <v>88</v>
      </c>
      <c r="C54" s="15" t="s">
        <v>2</v>
      </c>
      <c r="D54" s="15"/>
      <c r="E54" s="15" t="s">
        <v>3</v>
      </c>
      <c r="F54" s="15"/>
      <c r="G54" s="15" t="s">
        <v>4</v>
      </c>
      <c r="H54" s="15"/>
      <c r="I54" s="15" t="s">
        <v>5</v>
      </c>
      <c r="J54" s="15"/>
    </row>
    <row r="55" spans="1:10" ht="60" x14ac:dyDescent="0.25">
      <c r="A55" s="32"/>
      <c r="B55" s="15"/>
      <c r="C55" s="2" t="s">
        <v>89</v>
      </c>
      <c r="D55" s="2" t="s">
        <v>87</v>
      </c>
      <c r="E55" s="2" t="s">
        <v>89</v>
      </c>
      <c r="F55" s="2" t="s">
        <v>87</v>
      </c>
      <c r="G55" s="2" t="s">
        <v>89</v>
      </c>
      <c r="H55" s="2" t="s">
        <v>87</v>
      </c>
      <c r="I55" s="2" t="s">
        <v>89</v>
      </c>
      <c r="J55" s="2" t="s">
        <v>87</v>
      </c>
    </row>
    <row r="56" spans="1:10" ht="23.25" x14ac:dyDescent="0.25">
      <c r="A56" s="9" t="s">
        <v>76</v>
      </c>
      <c r="B56" s="3">
        <v>14</v>
      </c>
      <c r="C56" s="13">
        <f>D21*5*C$12/C$13</f>
        <v>4.4444444444444446</v>
      </c>
      <c r="D56" s="13">
        <f t="shared" ref="D56:D65" si="6">100*C56/SUM(C$56:C$65)</f>
        <v>5.5555555555555554</v>
      </c>
      <c r="E56" s="13">
        <f>F21*5*E$12/E$13</f>
        <v>6.666666666666667</v>
      </c>
      <c r="F56" s="13">
        <f t="shared" ref="F56:F65" si="7">100*E56/SUM(E$56:E$65)</f>
        <v>8.3333333333333339</v>
      </c>
      <c r="G56" s="13">
        <f>H21*5*G$12/G$13</f>
        <v>4</v>
      </c>
      <c r="H56" s="13">
        <f>100*G56/SUM(G$56:G$65)</f>
        <v>5</v>
      </c>
      <c r="I56" s="13">
        <f>J21*5*I$12/I$13</f>
        <v>3</v>
      </c>
      <c r="J56" s="13">
        <f>100*I56/SUM(I$56:I$65)</f>
        <v>3.75</v>
      </c>
    </row>
    <row r="57" spans="1:10" ht="23.25" x14ac:dyDescent="0.25">
      <c r="A57" s="9" t="s">
        <v>77</v>
      </c>
      <c r="B57" s="3">
        <v>8</v>
      </c>
      <c r="C57" s="13">
        <f>D25*5*C$12/C$13</f>
        <v>2.2222222222222223</v>
      </c>
      <c r="D57" s="13">
        <f t="shared" si="6"/>
        <v>2.7777777777777777</v>
      </c>
      <c r="E57" s="13">
        <f>F25*5*E$12/E$13</f>
        <v>3.3333333333333335</v>
      </c>
      <c r="F57" s="13">
        <f t="shared" si="7"/>
        <v>4.166666666666667</v>
      </c>
      <c r="G57" s="13">
        <f>H25*5*G$12/G$13</f>
        <v>7</v>
      </c>
      <c r="H57" s="13">
        <f t="shared" ref="H57" si="8">100*G57/SUM(G$56:G$65)</f>
        <v>8.75</v>
      </c>
      <c r="I57" s="13">
        <f>J25*5*I$12/I$13</f>
        <v>4</v>
      </c>
      <c r="J57" s="13">
        <f t="shared" ref="J57" si="9">100*I57/SUM(I$56:I$65)</f>
        <v>5</v>
      </c>
    </row>
    <row r="58" spans="1:10" ht="23.25" x14ac:dyDescent="0.25">
      <c r="A58" s="9" t="s">
        <v>78</v>
      </c>
      <c r="B58" s="3">
        <v>8</v>
      </c>
      <c r="C58" s="13">
        <f>D28*5*C$12/C$13</f>
        <v>6.666666666666667</v>
      </c>
      <c r="D58" s="13">
        <f t="shared" si="6"/>
        <v>8.3333333333333339</v>
      </c>
      <c r="E58" s="13">
        <f>F28*5*E$12/E$13</f>
        <v>5.7142857142857144</v>
      </c>
      <c r="F58" s="13">
        <f t="shared" si="7"/>
        <v>7.1428571428571432</v>
      </c>
      <c r="G58" s="13">
        <f>H28*5*G$12/G$13</f>
        <v>6</v>
      </c>
      <c r="H58" s="13">
        <f t="shared" ref="H58" si="10">100*G58/SUM(G$56:G$65)</f>
        <v>7.5</v>
      </c>
      <c r="I58" s="13">
        <f>J28*5*I$12/I$13</f>
        <v>6</v>
      </c>
      <c r="J58" s="13">
        <f t="shared" ref="J58" si="11">100*I58/SUM(I$56:I$65)</f>
        <v>7.5</v>
      </c>
    </row>
    <row r="59" spans="1:10" ht="23.25" x14ac:dyDescent="0.25">
      <c r="A59" s="9" t="s">
        <v>79</v>
      </c>
      <c r="B59" s="3">
        <v>8</v>
      </c>
      <c r="C59" s="13">
        <f>D31*5*C$12/C$13</f>
        <v>13.333333333333334</v>
      </c>
      <c r="D59" s="13">
        <f t="shared" si="6"/>
        <v>16.666666666666668</v>
      </c>
      <c r="E59" s="13">
        <f>F31*5*E$12/E$13</f>
        <v>13.333333333333334</v>
      </c>
      <c r="F59" s="13">
        <f t="shared" si="7"/>
        <v>16.666666666666668</v>
      </c>
      <c r="G59" s="13">
        <f>H31*5*G$12/G$13</f>
        <v>3</v>
      </c>
      <c r="H59" s="13">
        <f t="shared" ref="H59" si="12">100*G59/SUM(G$56:G$65)</f>
        <v>3.75</v>
      </c>
      <c r="I59" s="13">
        <f>J31*5*I$12/I$13</f>
        <v>10</v>
      </c>
      <c r="J59" s="13">
        <f t="shared" ref="J59" si="13">100*I59/SUM(I$56:I$65)</f>
        <v>12.5</v>
      </c>
    </row>
    <row r="60" spans="1:10" ht="23.25" x14ac:dyDescent="0.25">
      <c r="A60" s="9" t="s">
        <v>80</v>
      </c>
      <c r="B60" s="3">
        <v>4</v>
      </c>
      <c r="C60" s="13">
        <f>D34*5*C$12/C$13</f>
        <v>5.5555555555555554</v>
      </c>
      <c r="D60" s="13">
        <f t="shared" si="6"/>
        <v>6.9444444444444446</v>
      </c>
      <c r="E60" s="13">
        <f>F34*5*E$12/E$13</f>
        <v>4.7619047619047619</v>
      </c>
      <c r="F60" s="13">
        <f t="shared" si="7"/>
        <v>5.9523809523809526</v>
      </c>
      <c r="G60" s="13">
        <f>H34*5*G$12/G$13</f>
        <v>5</v>
      </c>
      <c r="H60" s="13">
        <f t="shared" ref="H60" si="14">100*G60/SUM(G$56:G$65)</f>
        <v>6.25</v>
      </c>
      <c r="I60" s="13">
        <f>J34*5*I$12/I$13</f>
        <v>5</v>
      </c>
      <c r="J60" s="13">
        <f t="shared" ref="J60" si="15">100*I60/SUM(I$56:I$65)</f>
        <v>6.25</v>
      </c>
    </row>
    <row r="61" spans="1:10" ht="34.5" x14ac:dyDescent="0.25">
      <c r="A61" s="9" t="s">
        <v>81</v>
      </c>
      <c r="B61" s="3">
        <v>4</v>
      </c>
      <c r="C61" s="13">
        <f>D37*5*C$12/C$13</f>
        <v>4.4444444444444446</v>
      </c>
      <c r="D61" s="13">
        <f t="shared" si="6"/>
        <v>5.5555555555555554</v>
      </c>
      <c r="E61" s="13">
        <f>F37*5*E$12/E$13</f>
        <v>3.8095238095238093</v>
      </c>
      <c r="F61" s="13">
        <f t="shared" si="7"/>
        <v>4.761904761904761</v>
      </c>
      <c r="G61" s="13">
        <f>H37*5*G$12/G$13</f>
        <v>4</v>
      </c>
      <c r="H61" s="13">
        <f t="shared" ref="H61" si="16">100*G61/SUM(G$56:G$65)</f>
        <v>5</v>
      </c>
      <c r="I61" s="13">
        <f>J37*5*I$12/I$13</f>
        <v>4</v>
      </c>
      <c r="J61" s="13">
        <f t="shared" ref="J61" si="17">100*I61/SUM(I$56:I$65)</f>
        <v>5</v>
      </c>
    </row>
    <row r="62" spans="1:10" ht="23.25" x14ac:dyDescent="0.25">
      <c r="A62" s="9" t="s">
        <v>82</v>
      </c>
      <c r="B62" s="3">
        <v>18</v>
      </c>
      <c r="C62" s="13">
        <f>D40*5*C$12/C$13</f>
        <v>20</v>
      </c>
      <c r="D62" s="13">
        <f t="shared" si="6"/>
        <v>25</v>
      </c>
      <c r="E62" s="13">
        <f>F40*5*E$12/E$13</f>
        <v>17.142857142857142</v>
      </c>
      <c r="F62" s="13">
        <f t="shared" si="7"/>
        <v>21.428571428571427</v>
      </c>
      <c r="G62" s="13">
        <f>H40*5*G$12/G$13</f>
        <v>20</v>
      </c>
      <c r="H62" s="13">
        <f t="shared" ref="H62" si="18">100*G62/SUM(G$56:G$65)</f>
        <v>25</v>
      </c>
      <c r="I62" s="13">
        <f>J40*5*I$12/I$13</f>
        <v>28</v>
      </c>
      <c r="J62" s="13">
        <f t="shared" ref="J62" si="19">100*I62/SUM(I$56:I$65)</f>
        <v>35</v>
      </c>
    </row>
    <row r="63" spans="1:10" x14ac:dyDescent="0.25">
      <c r="A63" s="9" t="s">
        <v>83</v>
      </c>
      <c r="B63" s="3">
        <v>10</v>
      </c>
      <c r="C63" s="13">
        <f>D43*5*C$12/C$13</f>
        <v>17.777777777777779</v>
      </c>
      <c r="D63" s="13">
        <f t="shared" si="6"/>
        <v>22.222222222222221</v>
      </c>
      <c r="E63" s="13">
        <f>F43*5*E$12/E$13</f>
        <v>15.238095238095237</v>
      </c>
      <c r="F63" s="13">
        <f t="shared" si="7"/>
        <v>19.047619047619044</v>
      </c>
      <c r="G63" s="13">
        <f>H43*5*G$12/G$13</f>
        <v>22</v>
      </c>
      <c r="H63" s="13">
        <f t="shared" ref="H63" si="20">100*G63/SUM(G$56:G$65)</f>
        <v>27.5</v>
      </c>
      <c r="I63" s="13">
        <f>J43*5*I$12/I$13</f>
        <v>17</v>
      </c>
      <c r="J63" s="13">
        <f t="shared" ref="J63" si="21">100*I63/SUM(I$56:I$65)</f>
        <v>21.25</v>
      </c>
    </row>
    <row r="64" spans="1:10" ht="23.25" x14ac:dyDescent="0.25">
      <c r="A64" s="9" t="s">
        <v>84</v>
      </c>
      <c r="B64" s="3">
        <v>4</v>
      </c>
      <c r="C64" s="13">
        <f>D46*5*C$12/C$13</f>
        <v>3.3333333333333335</v>
      </c>
      <c r="D64" s="13">
        <f t="shared" si="6"/>
        <v>4.166666666666667</v>
      </c>
      <c r="E64" s="13">
        <f>F46*5*E$12/E$13</f>
        <v>5.2380952380952381</v>
      </c>
      <c r="F64" s="13">
        <f t="shared" si="7"/>
        <v>6.5476190476190483</v>
      </c>
      <c r="G64" s="13">
        <f>H46*5*G$12/G$13</f>
        <v>9</v>
      </c>
      <c r="H64" s="13">
        <f t="shared" ref="H64" si="22">100*G64/SUM(G$56:G$65)</f>
        <v>11.25</v>
      </c>
      <c r="I64" s="13">
        <f>J46*5*I$12/I$13</f>
        <v>1</v>
      </c>
      <c r="J64" s="13">
        <f t="shared" ref="J64" si="23">100*I64/SUM(I$56:I$65)</f>
        <v>1.25</v>
      </c>
    </row>
    <row r="65" spans="1:10" ht="34.5" x14ac:dyDescent="0.25">
      <c r="A65" s="9" t="s">
        <v>85</v>
      </c>
      <c r="B65" s="3">
        <v>2</v>
      </c>
      <c r="C65" s="13">
        <f>D48*5*C$12/C$13</f>
        <v>2.2222222222222223</v>
      </c>
      <c r="D65" s="13">
        <f t="shared" si="6"/>
        <v>2.7777777777777777</v>
      </c>
      <c r="E65" s="13">
        <f>F48*5*E$12/E$13</f>
        <v>4.7619047619047619</v>
      </c>
      <c r="F65" s="13">
        <f t="shared" si="7"/>
        <v>5.9523809523809526</v>
      </c>
      <c r="G65" s="13">
        <f>H48*5*G$12/G$13</f>
        <v>0</v>
      </c>
      <c r="H65" s="13">
        <f>100*G65/SUM(G$56:G$65)</f>
        <v>0</v>
      </c>
      <c r="I65" s="13">
        <f>J48*5*I$12/I$13</f>
        <v>2</v>
      </c>
      <c r="J65" s="13">
        <f>100*I65/SUM(I$56:I$65)</f>
        <v>2.5</v>
      </c>
    </row>
    <row r="66" spans="1:10" ht="21.95" customHeight="1" x14ac:dyDescent="0.25">
      <c r="A66" s="33" t="s">
        <v>95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32.450000000000003" customHeight="1" x14ac:dyDescent="0.25">
      <c r="A67" s="33" t="s">
        <v>96</v>
      </c>
      <c r="B67" s="33"/>
      <c r="C67" s="33"/>
      <c r="D67" s="33"/>
      <c r="E67" s="33"/>
      <c r="F67" s="33"/>
      <c r="G67" s="33"/>
      <c r="H67" s="33"/>
      <c r="I67" s="33"/>
      <c r="J67" s="33"/>
    </row>
  </sheetData>
  <mergeCells count="112">
    <mergeCell ref="A66:J66"/>
    <mergeCell ref="A67:J67"/>
    <mergeCell ref="A2:J2"/>
    <mergeCell ref="A3:J3"/>
    <mergeCell ref="A9:J9"/>
    <mergeCell ref="A18:J18"/>
    <mergeCell ref="A53:J53"/>
    <mergeCell ref="A8:J8"/>
    <mergeCell ref="A17:J17"/>
    <mergeCell ref="A52:J52"/>
    <mergeCell ref="F4:I4"/>
    <mergeCell ref="F5:I5"/>
    <mergeCell ref="F6:I6"/>
    <mergeCell ref="F7:I7"/>
    <mergeCell ref="B4:E4"/>
    <mergeCell ref="B5:E5"/>
    <mergeCell ref="B6:E6"/>
    <mergeCell ref="B7:E7"/>
    <mergeCell ref="A12:B12"/>
    <mergeCell ref="C12:D12"/>
    <mergeCell ref="E12:F12"/>
    <mergeCell ref="G12:H12"/>
    <mergeCell ref="I12:J12"/>
    <mergeCell ref="A50:B50"/>
    <mergeCell ref="A51:B51"/>
    <mergeCell ref="I50:J50"/>
    <mergeCell ref="I51:J51"/>
    <mergeCell ref="A54:A55"/>
    <mergeCell ref="B54:B55"/>
    <mergeCell ref="C54:D54"/>
    <mergeCell ref="E54:F54"/>
    <mergeCell ref="G54:H54"/>
    <mergeCell ref="I54:J54"/>
    <mergeCell ref="C51:D51"/>
    <mergeCell ref="E51:F51"/>
    <mergeCell ref="G51:H51"/>
    <mergeCell ref="D48:D49"/>
    <mergeCell ref="F48:F49"/>
    <mergeCell ref="H48:H49"/>
    <mergeCell ref="J48:J49"/>
    <mergeCell ref="D43:D45"/>
    <mergeCell ref="F43:F45"/>
    <mergeCell ref="H43:H45"/>
    <mergeCell ref="J43:J45"/>
    <mergeCell ref="D46:D47"/>
    <mergeCell ref="F46:F47"/>
    <mergeCell ref="H46:H47"/>
    <mergeCell ref="J46:J47"/>
    <mergeCell ref="F37:F39"/>
    <mergeCell ref="H37:H39"/>
    <mergeCell ref="J37:J39"/>
    <mergeCell ref="D40:D42"/>
    <mergeCell ref="F40:F42"/>
    <mergeCell ref="H40:H42"/>
    <mergeCell ref="J40:J42"/>
    <mergeCell ref="D31:D33"/>
    <mergeCell ref="F31:F33"/>
    <mergeCell ref="H31:H33"/>
    <mergeCell ref="J31:J33"/>
    <mergeCell ref="D34:D36"/>
    <mergeCell ref="F34:F36"/>
    <mergeCell ref="H34:H36"/>
    <mergeCell ref="J34:J36"/>
    <mergeCell ref="A1:J1"/>
    <mergeCell ref="A10:B11"/>
    <mergeCell ref="C10:J10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E16:F16"/>
    <mergeCell ref="G16:H16"/>
    <mergeCell ref="I16:J16"/>
    <mergeCell ref="A15:B15"/>
    <mergeCell ref="C15:D15"/>
    <mergeCell ref="E15:F15"/>
    <mergeCell ref="G15:H15"/>
    <mergeCell ref="I15:J15"/>
    <mergeCell ref="I19:J19"/>
    <mergeCell ref="A16:B16"/>
    <mergeCell ref="C16:D16"/>
    <mergeCell ref="A19:A20"/>
    <mergeCell ref="B19:B20"/>
    <mergeCell ref="C19:D19"/>
    <mergeCell ref="E19:F19"/>
    <mergeCell ref="G19:H19"/>
    <mergeCell ref="C50:D50"/>
    <mergeCell ref="E50:F50"/>
    <mergeCell ref="G50:H50"/>
    <mergeCell ref="D28:D30"/>
    <mergeCell ref="F28:F30"/>
    <mergeCell ref="H28:H30"/>
    <mergeCell ref="J28:J30"/>
    <mergeCell ref="F25:F27"/>
    <mergeCell ref="H25:H27"/>
    <mergeCell ref="J25:J27"/>
    <mergeCell ref="D21:D24"/>
    <mergeCell ref="F21:F24"/>
    <mergeCell ref="H21:H24"/>
    <mergeCell ref="J21:J24"/>
    <mergeCell ref="D25:D27"/>
    <mergeCell ref="D37:D3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48" workbookViewId="0">
      <selection activeCell="A54" sqref="A54:B54"/>
    </sheetView>
  </sheetViews>
  <sheetFormatPr defaultRowHeight="15" x14ac:dyDescent="0.25"/>
  <cols>
    <col min="1" max="1" width="44.140625" customWidth="1"/>
    <col min="2" max="2" width="8.28515625" customWidth="1"/>
    <col min="3" max="10" width="9.42578125" customWidth="1"/>
  </cols>
  <sheetData>
    <row r="1" spans="1:10" ht="51.95" customHeight="1" x14ac:dyDescent="0.25">
      <c r="A1" s="15" t="s">
        <v>99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21" customHeight="1" x14ac:dyDescent="0.25">
      <c r="A2" s="8" t="s">
        <v>14</v>
      </c>
      <c r="B2" s="55" t="s">
        <v>43</v>
      </c>
      <c r="C2" s="56"/>
      <c r="D2" s="56"/>
      <c r="E2" s="56"/>
      <c r="F2" s="56"/>
      <c r="G2" s="56"/>
      <c r="H2" s="56"/>
      <c r="I2" s="56"/>
      <c r="J2" s="57"/>
    </row>
    <row r="3" spans="1:10" s="1" customFormat="1" ht="21" customHeight="1" x14ac:dyDescent="0.25">
      <c r="A3" s="8" t="s">
        <v>0</v>
      </c>
      <c r="B3" s="58" t="s">
        <v>16</v>
      </c>
      <c r="C3" s="59"/>
      <c r="D3" s="59"/>
      <c r="E3" s="59"/>
      <c r="F3" s="59"/>
      <c r="G3" s="59"/>
      <c r="H3" s="59"/>
      <c r="I3" s="59"/>
      <c r="J3" s="60"/>
    </row>
    <row r="4" spans="1:10" s="1" customFormat="1" ht="12.95" customHeight="1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12.95" customHeight="1" x14ac:dyDescent="0.25">
      <c r="A5" s="36" t="s">
        <v>97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x14ac:dyDescent="0.25">
      <c r="A6" s="23" t="s">
        <v>1</v>
      </c>
      <c r="B6" s="23"/>
      <c r="C6" s="24" t="s">
        <v>6</v>
      </c>
      <c r="D6" s="24"/>
      <c r="E6" s="24"/>
      <c r="F6" s="24"/>
      <c r="G6" s="24"/>
      <c r="H6" s="24"/>
      <c r="I6" s="24"/>
      <c r="J6" s="24"/>
    </row>
    <row r="7" spans="1:10" x14ac:dyDescent="0.25">
      <c r="A7" s="23"/>
      <c r="B7" s="23"/>
      <c r="C7" s="25" t="s">
        <v>2</v>
      </c>
      <c r="D7" s="25"/>
      <c r="E7" s="25" t="s">
        <v>3</v>
      </c>
      <c r="F7" s="25"/>
      <c r="G7" s="25" t="s">
        <v>4</v>
      </c>
      <c r="H7" s="25"/>
      <c r="I7" s="25" t="s">
        <v>5</v>
      </c>
      <c r="J7" s="25"/>
    </row>
    <row r="8" spans="1:10" x14ac:dyDescent="0.25">
      <c r="A8" s="16" t="s">
        <v>7</v>
      </c>
      <c r="B8" s="16"/>
      <c r="C8" s="61">
        <v>44781</v>
      </c>
      <c r="D8" s="61"/>
      <c r="E8" s="61">
        <v>44805</v>
      </c>
      <c r="F8" s="61"/>
      <c r="G8" s="61">
        <v>44835</v>
      </c>
      <c r="H8" s="61"/>
      <c r="I8" s="61">
        <v>44866</v>
      </c>
      <c r="J8" s="61"/>
    </row>
    <row r="9" spans="1:10" x14ac:dyDescent="0.25">
      <c r="A9" s="16" t="s">
        <v>8</v>
      </c>
      <c r="B9" s="16"/>
      <c r="C9" s="61">
        <v>44804</v>
      </c>
      <c r="D9" s="61"/>
      <c r="E9" s="61">
        <v>44834</v>
      </c>
      <c r="F9" s="61"/>
      <c r="G9" s="61">
        <v>44865</v>
      </c>
      <c r="H9" s="61"/>
      <c r="I9" s="61">
        <v>44895</v>
      </c>
      <c r="J9" s="61"/>
    </row>
    <row r="10" spans="1:10" x14ac:dyDescent="0.25">
      <c r="A10" s="16" t="s">
        <v>9</v>
      </c>
      <c r="B10" s="16"/>
      <c r="C10" s="45">
        <v>18</v>
      </c>
      <c r="D10" s="45"/>
      <c r="E10" s="45">
        <v>21</v>
      </c>
      <c r="F10" s="45"/>
      <c r="G10" s="45">
        <v>20</v>
      </c>
      <c r="H10" s="45"/>
      <c r="I10" s="45">
        <v>20</v>
      </c>
      <c r="J10" s="45"/>
    </row>
    <row r="11" spans="1:10" x14ac:dyDescent="0.25">
      <c r="A11" s="16" t="s">
        <v>44</v>
      </c>
      <c r="B11" s="16"/>
      <c r="C11" s="45">
        <v>40</v>
      </c>
      <c r="D11" s="45"/>
      <c r="E11" s="45">
        <v>40</v>
      </c>
      <c r="F11" s="45"/>
      <c r="G11" s="45">
        <v>40</v>
      </c>
      <c r="H11" s="45"/>
      <c r="I11" s="45">
        <v>40</v>
      </c>
      <c r="J11" s="45"/>
    </row>
    <row r="12" spans="1:10" x14ac:dyDescent="0.25">
      <c r="A12" s="16" t="s">
        <v>11</v>
      </c>
      <c r="B12" s="16"/>
      <c r="C12" s="48">
        <f>C10*8*C11/40</f>
        <v>144</v>
      </c>
      <c r="D12" s="48"/>
      <c r="E12" s="48">
        <f t="shared" ref="E12:I12" si="0">E10*8*E11/40</f>
        <v>168</v>
      </c>
      <c r="F12" s="48"/>
      <c r="G12" s="48">
        <f t="shared" si="0"/>
        <v>160</v>
      </c>
      <c r="H12" s="48"/>
      <c r="I12" s="48">
        <f t="shared" si="0"/>
        <v>160</v>
      </c>
      <c r="J12" s="48"/>
    </row>
    <row r="13" spans="1:10" x14ac:dyDescent="0.25">
      <c r="A13" s="16" t="s">
        <v>10</v>
      </c>
      <c r="B13" s="16"/>
      <c r="C13" s="45">
        <v>11</v>
      </c>
      <c r="D13" s="45"/>
      <c r="E13" s="45">
        <v>15</v>
      </c>
      <c r="F13" s="45"/>
      <c r="G13" s="45">
        <v>12</v>
      </c>
      <c r="H13" s="45"/>
      <c r="I13" s="45">
        <v>16</v>
      </c>
      <c r="J13" s="45"/>
    </row>
    <row r="14" spans="1:10" x14ac:dyDescent="0.25">
      <c r="A14" s="16" t="s">
        <v>74</v>
      </c>
      <c r="B14" s="16"/>
      <c r="C14" s="17">
        <f>100*C13/C10</f>
        <v>61.111111111111114</v>
      </c>
      <c r="D14" s="17"/>
      <c r="E14" s="17">
        <f t="shared" ref="E14:I14" si="1">100*E13/E10</f>
        <v>71.428571428571431</v>
      </c>
      <c r="F14" s="17"/>
      <c r="G14" s="17">
        <f t="shared" si="1"/>
        <v>60</v>
      </c>
      <c r="H14" s="17"/>
      <c r="I14" s="17">
        <f t="shared" si="1"/>
        <v>80</v>
      </c>
      <c r="J14" s="17"/>
    </row>
    <row r="15" spans="1:10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6" t="s">
        <v>98</v>
      </c>
      <c r="B16" s="37"/>
      <c r="C16" s="37"/>
      <c r="D16" s="37"/>
      <c r="E16" s="37"/>
      <c r="F16" s="37"/>
      <c r="G16" s="37"/>
      <c r="H16" s="37"/>
      <c r="I16" s="37"/>
      <c r="J16" s="38"/>
    </row>
    <row r="17" spans="1:10" x14ac:dyDescent="0.25">
      <c r="A17" s="15" t="s">
        <v>52</v>
      </c>
      <c r="B17" s="15" t="s">
        <v>48</v>
      </c>
      <c r="C17" s="15" t="s">
        <v>2</v>
      </c>
      <c r="D17" s="15"/>
      <c r="E17" s="15" t="s">
        <v>3</v>
      </c>
      <c r="F17" s="15"/>
      <c r="G17" s="15" t="s">
        <v>4</v>
      </c>
      <c r="H17" s="15"/>
      <c r="I17" s="15" t="s">
        <v>5</v>
      </c>
      <c r="J17" s="15"/>
    </row>
    <row r="18" spans="1:10" ht="45" x14ac:dyDescent="0.25">
      <c r="A18" s="15"/>
      <c r="B18" s="15"/>
      <c r="C18" s="2" t="s">
        <v>45</v>
      </c>
      <c r="D18" s="2" t="s">
        <v>46</v>
      </c>
      <c r="E18" s="2" t="s">
        <v>45</v>
      </c>
      <c r="F18" s="2" t="s">
        <v>46</v>
      </c>
      <c r="G18" s="2" t="s">
        <v>45</v>
      </c>
      <c r="H18" s="2" t="s">
        <v>46</v>
      </c>
      <c r="I18" s="2" t="s">
        <v>45</v>
      </c>
      <c r="J18" s="2" t="s">
        <v>46</v>
      </c>
    </row>
    <row r="19" spans="1:10" ht="23.25" x14ac:dyDescent="0.25">
      <c r="A19" s="9" t="s">
        <v>17</v>
      </c>
      <c r="B19" s="3">
        <v>20</v>
      </c>
      <c r="C19" s="3"/>
      <c r="D19" s="11"/>
      <c r="E19" s="3">
        <v>20</v>
      </c>
      <c r="F19" s="11"/>
      <c r="G19" s="3"/>
      <c r="H19" s="11"/>
      <c r="I19" s="3"/>
      <c r="J19" s="11"/>
    </row>
    <row r="20" spans="1:10" ht="23.25" x14ac:dyDescent="0.25">
      <c r="A20" s="9" t="s">
        <v>12</v>
      </c>
      <c r="B20" s="3">
        <v>8</v>
      </c>
      <c r="C20" s="3"/>
      <c r="D20" s="11"/>
      <c r="E20" s="3"/>
      <c r="F20" s="11"/>
      <c r="G20" s="3">
        <v>8</v>
      </c>
      <c r="H20" s="11"/>
      <c r="I20" s="3"/>
      <c r="J20" s="11"/>
    </row>
    <row r="21" spans="1:10" ht="23.25" x14ac:dyDescent="0.25">
      <c r="A21" s="9" t="s">
        <v>18</v>
      </c>
      <c r="B21" s="3">
        <v>4</v>
      </c>
      <c r="C21" s="3">
        <v>8</v>
      </c>
      <c r="D21" s="11"/>
      <c r="E21" s="3"/>
      <c r="F21" s="11"/>
      <c r="G21" s="3"/>
      <c r="H21" s="11"/>
      <c r="I21" s="3">
        <v>8</v>
      </c>
      <c r="J21" s="11"/>
    </row>
    <row r="22" spans="1:10" ht="23.25" x14ac:dyDescent="0.25">
      <c r="A22" s="9" t="s">
        <v>19</v>
      </c>
      <c r="B22" s="3">
        <v>1</v>
      </c>
      <c r="C22" s="3"/>
      <c r="D22" s="11"/>
      <c r="E22" s="3"/>
      <c r="F22" s="11"/>
      <c r="G22" s="3"/>
      <c r="H22" s="11"/>
      <c r="I22" s="3"/>
      <c r="J22" s="11"/>
    </row>
    <row r="23" spans="1:10" ht="23.25" x14ac:dyDescent="0.25">
      <c r="A23" s="9" t="s">
        <v>13</v>
      </c>
      <c r="B23" s="3">
        <v>10</v>
      </c>
      <c r="C23" s="3"/>
      <c r="D23" s="3"/>
      <c r="E23" s="3"/>
      <c r="F23" s="3"/>
      <c r="G23" s="3">
        <v>10</v>
      </c>
      <c r="H23" s="3">
        <v>10</v>
      </c>
      <c r="I23" s="3"/>
      <c r="J23" s="3"/>
    </row>
    <row r="24" spans="1:10" ht="23.25" x14ac:dyDescent="0.25">
      <c r="A24" s="9" t="s">
        <v>20</v>
      </c>
      <c r="B24" s="3">
        <v>4</v>
      </c>
      <c r="C24" s="3">
        <v>4</v>
      </c>
      <c r="D24" s="3">
        <v>9</v>
      </c>
      <c r="E24" s="3">
        <v>4</v>
      </c>
      <c r="F24" s="3">
        <v>9</v>
      </c>
      <c r="G24" s="3">
        <v>4</v>
      </c>
      <c r="H24" s="3">
        <v>9</v>
      </c>
      <c r="I24" s="3">
        <v>8</v>
      </c>
      <c r="J24" s="3">
        <v>9</v>
      </c>
    </row>
    <row r="25" spans="1:10" ht="23.25" x14ac:dyDescent="0.25">
      <c r="A25" s="9" t="s">
        <v>21</v>
      </c>
      <c r="B25" s="3">
        <v>2</v>
      </c>
      <c r="C25" s="3"/>
      <c r="D25" s="3"/>
      <c r="E25" s="3"/>
      <c r="F25" s="3"/>
      <c r="G25" s="3"/>
      <c r="H25" s="3"/>
      <c r="I25" s="3"/>
      <c r="J25" s="3"/>
    </row>
    <row r="26" spans="1:10" ht="23.25" x14ac:dyDescent="0.25">
      <c r="A26" s="9" t="s">
        <v>15</v>
      </c>
      <c r="B26" s="3">
        <v>10</v>
      </c>
      <c r="C26" s="3">
        <v>10</v>
      </c>
      <c r="D26" s="3">
        <v>10</v>
      </c>
      <c r="E26" s="3">
        <v>10</v>
      </c>
      <c r="F26" s="3">
        <v>10</v>
      </c>
      <c r="G26" s="3">
        <v>10</v>
      </c>
      <c r="H26" s="3">
        <v>10</v>
      </c>
      <c r="I26" s="3">
        <v>10</v>
      </c>
      <c r="J26" s="3">
        <v>10</v>
      </c>
    </row>
    <row r="27" spans="1:10" ht="23.25" x14ac:dyDescent="0.25">
      <c r="A27" s="9" t="s">
        <v>22</v>
      </c>
      <c r="B27" s="3">
        <v>4</v>
      </c>
      <c r="C27" s="3"/>
      <c r="D27" s="3"/>
      <c r="E27" s="3"/>
      <c r="F27" s="3"/>
      <c r="G27" s="3"/>
      <c r="H27" s="3"/>
      <c r="I27" s="3"/>
      <c r="J27" s="3"/>
    </row>
    <row r="28" spans="1:10" ht="23.25" x14ac:dyDescent="0.25">
      <c r="A28" s="9" t="s">
        <v>23</v>
      </c>
      <c r="B28" s="3">
        <v>2</v>
      </c>
      <c r="C28" s="3">
        <v>2</v>
      </c>
      <c r="D28" s="3">
        <v>10</v>
      </c>
      <c r="E28" s="3">
        <v>2</v>
      </c>
      <c r="F28" s="3">
        <v>10</v>
      </c>
      <c r="G28" s="3">
        <v>2</v>
      </c>
      <c r="H28" s="3">
        <v>10</v>
      </c>
      <c r="I28" s="3">
        <v>2</v>
      </c>
      <c r="J28" s="3">
        <v>10</v>
      </c>
    </row>
    <row r="29" spans="1:10" ht="23.25" x14ac:dyDescent="0.25">
      <c r="A29" s="9" t="s">
        <v>24</v>
      </c>
      <c r="B29" s="3">
        <v>10</v>
      </c>
      <c r="C29" s="3">
        <v>20</v>
      </c>
      <c r="D29" s="3">
        <v>8</v>
      </c>
      <c r="E29" s="3">
        <v>20</v>
      </c>
      <c r="F29" s="3">
        <v>8</v>
      </c>
      <c r="G29" s="3"/>
      <c r="H29" s="3"/>
      <c r="I29" s="3">
        <v>20</v>
      </c>
      <c r="J29" s="3">
        <v>8</v>
      </c>
    </row>
    <row r="30" spans="1:10" ht="23.25" x14ac:dyDescent="0.25">
      <c r="A30" s="9" t="s">
        <v>25</v>
      </c>
      <c r="B30" s="3">
        <v>4</v>
      </c>
      <c r="C30" s="3">
        <v>4</v>
      </c>
      <c r="D30" s="3">
        <v>9</v>
      </c>
      <c r="E30" s="3">
        <v>8</v>
      </c>
      <c r="F30" s="3">
        <v>9</v>
      </c>
      <c r="G30" s="3">
        <v>4</v>
      </c>
      <c r="H30" s="3">
        <v>9</v>
      </c>
      <c r="I30" s="3"/>
      <c r="J30" s="3"/>
    </row>
    <row r="31" spans="1:10" ht="23.25" x14ac:dyDescent="0.25">
      <c r="A31" s="9" t="s">
        <v>26</v>
      </c>
      <c r="B31" s="3">
        <v>2</v>
      </c>
      <c r="C31" s="3"/>
      <c r="D31" s="3"/>
      <c r="E31" s="3"/>
      <c r="F31" s="3"/>
      <c r="G31" s="3">
        <v>2</v>
      </c>
      <c r="H31" s="3">
        <v>9</v>
      </c>
      <c r="I31" s="3"/>
      <c r="J31" s="3"/>
    </row>
    <row r="32" spans="1:10" ht="23.25" x14ac:dyDescent="0.25">
      <c r="A32" s="9" t="s">
        <v>27</v>
      </c>
      <c r="B32" s="3">
        <v>8</v>
      </c>
      <c r="C32" s="3">
        <v>8</v>
      </c>
      <c r="D32" s="3">
        <v>9</v>
      </c>
      <c r="E32" s="3">
        <v>8</v>
      </c>
      <c r="F32" s="3">
        <v>9</v>
      </c>
      <c r="G32" s="3">
        <v>8</v>
      </c>
      <c r="H32" s="3">
        <v>9</v>
      </c>
      <c r="I32" s="3">
        <v>8</v>
      </c>
      <c r="J32" s="3">
        <v>9</v>
      </c>
    </row>
    <row r="33" spans="1:10" ht="23.25" x14ac:dyDescent="0.25">
      <c r="A33" s="9" t="s">
        <v>28</v>
      </c>
      <c r="B33" s="3">
        <v>4</v>
      </c>
      <c r="C33" s="3"/>
      <c r="D33" s="3"/>
      <c r="E33" s="3"/>
      <c r="F33" s="3"/>
      <c r="G33" s="3"/>
      <c r="H33" s="3"/>
      <c r="I33" s="3"/>
      <c r="J33" s="3"/>
    </row>
    <row r="34" spans="1:10" ht="23.25" x14ac:dyDescent="0.25">
      <c r="A34" s="9" t="s">
        <v>29</v>
      </c>
      <c r="B34" s="3">
        <v>2</v>
      </c>
      <c r="C34" s="3">
        <v>2</v>
      </c>
      <c r="D34" s="3">
        <v>9</v>
      </c>
      <c r="E34" s="3">
        <v>2</v>
      </c>
      <c r="F34" s="3">
        <v>9</v>
      </c>
      <c r="G34" s="3">
        <v>2</v>
      </c>
      <c r="H34" s="3">
        <v>9</v>
      </c>
      <c r="I34" s="3">
        <v>2</v>
      </c>
      <c r="J34" s="3">
        <v>9</v>
      </c>
    </row>
    <row r="35" spans="1:10" ht="34.5" x14ac:dyDescent="0.25">
      <c r="A35" s="9" t="s">
        <v>30</v>
      </c>
      <c r="B35" s="3">
        <v>8</v>
      </c>
      <c r="C35" s="3">
        <v>8</v>
      </c>
      <c r="D35" s="3">
        <v>10</v>
      </c>
      <c r="E35" s="3">
        <v>8</v>
      </c>
      <c r="F35" s="3">
        <v>10</v>
      </c>
      <c r="G35" s="3">
        <v>8</v>
      </c>
      <c r="H35" s="3">
        <v>10</v>
      </c>
      <c r="I35" s="3">
        <v>8</v>
      </c>
      <c r="J35" s="3">
        <v>10</v>
      </c>
    </row>
    <row r="36" spans="1:10" ht="34.5" x14ac:dyDescent="0.25">
      <c r="A36" s="9" t="s">
        <v>31</v>
      </c>
      <c r="B36" s="3">
        <v>4</v>
      </c>
      <c r="C36" s="3"/>
      <c r="D36" s="3"/>
      <c r="E36" s="3"/>
      <c r="F36" s="3"/>
      <c r="G36" s="3"/>
      <c r="H36" s="3"/>
      <c r="I36" s="3"/>
      <c r="J36" s="3"/>
    </row>
    <row r="37" spans="1:10" ht="34.5" x14ac:dyDescent="0.25">
      <c r="A37" s="9" t="s">
        <v>32</v>
      </c>
      <c r="B37" s="3">
        <v>2</v>
      </c>
      <c r="C37" s="3"/>
      <c r="D37" s="3"/>
      <c r="E37" s="3"/>
      <c r="F37" s="3"/>
      <c r="G37" s="3"/>
      <c r="H37" s="3"/>
      <c r="I37" s="3"/>
      <c r="J37" s="3"/>
    </row>
    <row r="38" spans="1:10" ht="23.25" x14ac:dyDescent="0.25">
      <c r="A38" s="9" t="s">
        <v>33</v>
      </c>
      <c r="B38" s="3">
        <v>20</v>
      </c>
      <c r="C38" s="3">
        <v>20</v>
      </c>
      <c r="D38" s="3">
        <v>10</v>
      </c>
      <c r="E38" s="3">
        <v>20</v>
      </c>
      <c r="F38" s="3">
        <v>10</v>
      </c>
      <c r="G38" s="3">
        <v>40</v>
      </c>
      <c r="H38" s="3">
        <v>10</v>
      </c>
      <c r="I38" s="3">
        <v>40</v>
      </c>
      <c r="J38" s="3">
        <v>10</v>
      </c>
    </row>
    <row r="39" spans="1:10" ht="23.25" x14ac:dyDescent="0.25">
      <c r="A39" s="9" t="s">
        <v>34</v>
      </c>
      <c r="B39" s="3">
        <v>8</v>
      </c>
      <c r="C39" s="3">
        <v>16</v>
      </c>
      <c r="D39" s="3">
        <v>9</v>
      </c>
      <c r="E39" s="3">
        <v>16</v>
      </c>
      <c r="F39" s="3">
        <v>9</v>
      </c>
      <c r="G39" s="3"/>
      <c r="H39" s="3"/>
      <c r="I39" s="3">
        <v>16</v>
      </c>
      <c r="J39" s="3">
        <v>9</v>
      </c>
    </row>
    <row r="40" spans="1:10" ht="23.25" x14ac:dyDescent="0.25">
      <c r="A40" s="9" t="s">
        <v>35</v>
      </c>
      <c r="B40" s="3">
        <v>4</v>
      </c>
      <c r="C40" s="3"/>
      <c r="D40" s="3"/>
      <c r="E40" s="3"/>
      <c r="F40" s="3"/>
      <c r="G40" s="3"/>
      <c r="H40" s="3"/>
      <c r="I40" s="3"/>
      <c r="J40" s="3"/>
    </row>
    <row r="41" spans="1:10" ht="23.25" x14ac:dyDescent="0.25">
      <c r="A41" s="9" t="s">
        <v>36</v>
      </c>
      <c r="B41" s="3">
        <v>12</v>
      </c>
      <c r="C41" s="3">
        <v>24</v>
      </c>
      <c r="D41" s="3">
        <v>10</v>
      </c>
      <c r="E41" s="3">
        <v>24</v>
      </c>
      <c r="F41" s="3">
        <v>10</v>
      </c>
      <c r="G41" s="3">
        <v>36</v>
      </c>
      <c r="H41" s="3">
        <v>10</v>
      </c>
      <c r="I41" s="3">
        <v>24</v>
      </c>
      <c r="J41" s="3">
        <v>10</v>
      </c>
    </row>
    <row r="42" spans="1:10" x14ac:dyDescent="0.25">
      <c r="A42" s="9" t="s">
        <v>37</v>
      </c>
      <c r="B42" s="3">
        <v>8</v>
      </c>
      <c r="C42" s="3">
        <v>8</v>
      </c>
      <c r="D42" s="3">
        <v>8</v>
      </c>
      <c r="E42" s="3">
        <v>8</v>
      </c>
      <c r="F42" s="3">
        <v>8</v>
      </c>
      <c r="G42" s="3">
        <v>8</v>
      </c>
      <c r="H42" s="3">
        <v>8</v>
      </c>
      <c r="I42" s="3">
        <v>8</v>
      </c>
      <c r="J42" s="3">
        <v>8</v>
      </c>
    </row>
    <row r="43" spans="1:10" x14ac:dyDescent="0.25">
      <c r="A43" s="9" t="s">
        <v>38</v>
      </c>
      <c r="B43" s="3">
        <v>4</v>
      </c>
      <c r="C43" s="3"/>
      <c r="D43" s="3"/>
      <c r="E43" s="3"/>
      <c r="F43" s="3"/>
      <c r="G43" s="3"/>
      <c r="H43" s="3"/>
      <c r="I43" s="3"/>
      <c r="J43" s="3"/>
    </row>
    <row r="44" spans="1:10" ht="23.25" x14ac:dyDescent="0.25">
      <c r="A44" s="9" t="s">
        <v>41</v>
      </c>
      <c r="B44" s="3">
        <v>2</v>
      </c>
      <c r="C44" s="3">
        <v>2</v>
      </c>
      <c r="D44" s="3">
        <v>10</v>
      </c>
      <c r="E44" s="3">
        <v>2</v>
      </c>
      <c r="F44" s="3">
        <v>10</v>
      </c>
      <c r="G44" s="3">
        <v>2</v>
      </c>
      <c r="H44" s="3">
        <v>10</v>
      </c>
      <c r="I44" s="3">
        <v>2</v>
      </c>
      <c r="J44" s="3">
        <v>10</v>
      </c>
    </row>
    <row r="45" spans="1:10" ht="23.25" x14ac:dyDescent="0.25">
      <c r="A45" s="9" t="s">
        <v>42</v>
      </c>
      <c r="B45" s="3">
        <v>4</v>
      </c>
      <c r="C45" s="3">
        <v>4</v>
      </c>
      <c r="D45" s="3">
        <v>10</v>
      </c>
      <c r="E45" s="3">
        <v>8</v>
      </c>
      <c r="F45" s="3">
        <v>10</v>
      </c>
      <c r="G45" s="3">
        <v>16</v>
      </c>
      <c r="H45" s="3">
        <v>10</v>
      </c>
      <c r="I45" s="3"/>
      <c r="J45" s="3"/>
    </row>
    <row r="46" spans="1:10" ht="34.5" x14ac:dyDescent="0.25">
      <c r="A46" s="9" t="s">
        <v>39</v>
      </c>
      <c r="B46" s="3">
        <v>4</v>
      </c>
      <c r="C46" s="3">
        <v>4</v>
      </c>
      <c r="D46" s="3">
        <v>9</v>
      </c>
      <c r="E46" s="3">
        <v>8</v>
      </c>
      <c r="F46" s="3">
        <v>9</v>
      </c>
      <c r="G46" s="3"/>
      <c r="H46" s="3"/>
      <c r="I46" s="3">
        <v>4</v>
      </c>
      <c r="J46" s="3">
        <v>9</v>
      </c>
    </row>
    <row r="47" spans="1:10" ht="34.5" x14ac:dyDescent="0.25">
      <c r="A47" s="9" t="s">
        <v>40</v>
      </c>
      <c r="B47" s="3">
        <v>1</v>
      </c>
      <c r="C47" s="3"/>
      <c r="D47" s="3"/>
      <c r="E47" s="3"/>
      <c r="F47" s="3"/>
      <c r="G47" s="3"/>
      <c r="H47" s="3"/>
      <c r="I47" s="3"/>
      <c r="J47" s="3"/>
    </row>
    <row r="48" spans="1:10" ht="51.75" x14ac:dyDescent="0.25">
      <c r="A48" s="62" t="s">
        <v>51</v>
      </c>
      <c r="B48" s="62"/>
      <c r="C48" s="4" t="s">
        <v>49</v>
      </c>
      <c r="D48" s="4" t="s">
        <v>47</v>
      </c>
      <c r="E48" s="4" t="s">
        <v>49</v>
      </c>
      <c r="F48" s="4" t="s">
        <v>47</v>
      </c>
      <c r="G48" s="4" t="s">
        <v>49</v>
      </c>
      <c r="H48" s="4" t="s">
        <v>47</v>
      </c>
      <c r="I48" s="4" t="s">
        <v>49</v>
      </c>
      <c r="J48" s="4" t="s">
        <v>47</v>
      </c>
    </row>
    <row r="49" spans="1:10" x14ac:dyDescent="0.25">
      <c r="A49" s="62"/>
      <c r="B49" s="62"/>
      <c r="C49" s="5">
        <f>SUM(C19:C47)</f>
        <v>144</v>
      </c>
      <c r="D49" s="6">
        <f>AVERAGE(D19:D47)</f>
        <v>9.3333333333333339</v>
      </c>
      <c r="E49" s="5">
        <f>SUM(E19:E47)</f>
        <v>168</v>
      </c>
      <c r="F49" s="6">
        <f>AVERAGE(F19:F47)</f>
        <v>9.3333333333333339</v>
      </c>
      <c r="G49" s="5">
        <f>SUM(G19:G47)</f>
        <v>160</v>
      </c>
      <c r="H49" s="6">
        <f>AVERAGE(H19:H47)</f>
        <v>9.5</v>
      </c>
      <c r="I49" s="5">
        <f>SUM(I19:I47)</f>
        <v>160</v>
      </c>
      <c r="J49" s="6">
        <f>AVERAGE(J19:J47)</f>
        <v>9.3076923076923084</v>
      </c>
    </row>
    <row r="50" spans="1:10" ht="39" x14ac:dyDescent="0.25">
      <c r="A50" s="62"/>
      <c r="B50" s="62"/>
      <c r="C50" s="4" t="s">
        <v>48</v>
      </c>
      <c r="D50" s="4" t="s">
        <v>50</v>
      </c>
      <c r="E50" s="4" t="s">
        <v>48</v>
      </c>
      <c r="F50" s="4" t="s">
        <v>50</v>
      </c>
      <c r="G50" s="4" t="s">
        <v>48</v>
      </c>
      <c r="H50" s="4" t="s">
        <v>50</v>
      </c>
      <c r="I50" s="4" t="s">
        <v>48</v>
      </c>
      <c r="J50" s="4" t="s">
        <v>50</v>
      </c>
    </row>
    <row r="51" spans="1:10" ht="25.5" x14ac:dyDescent="0.25">
      <c r="A51" s="62"/>
      <c r="B51" s="62"/>
      <c r="C51" s="5">
        <f>C12</f>
        <v>144</v>
      </c>
      <c r="D51" s="7" t="str">
        <f>IF(D49&gt;=7.5,"APROVADO","REPROVADO")</f>
        <v>APROVADO</v>
      </c>
      <c r="E51" s="5">
        <f>E12</f>
        <v>168</v>
      </c>
      <c r="F51" s="7" t="str">
        <f>IF(F49&gt;=7.5,"APROVADO","REPROVADO")</f>
        <v>APROVADO</v>
      </c>
      <c r="G51" s="5">
        <f>G12</f>
        <v>160</v>
      </c>
      <c r="H51" s="7" t="str">
        <f>IF(H49&gt;=7.5,"APROVADO","REPROVADO")</f>
        <v>APROVADO</v>
      </c>
      <c r="I51" s="5">
        <f>I12</f>
        <v>160</v>
      </c>
      <c r="J51" s="7" t="str">
        <f>IF(J49&gt;=7.5,"APROVADO","REPROVADO")</f>
        <v>APROVADO</v>
      </c>
    </row>
    <row r="52" spans="1:10" x14ac:dyDescent="0.25">
      <c r="A52" s="34"/>
      <c r="B52" s="35"/>
      <c r="C52" s="35"/>
      <c r="D52" s="35"/>
      <c r="E52" s="35"/>
      <c r="F52" s="35"/>
      <c r="G52" s="35"/>
      <c r="H52" s="35"/>
      <c r="I52" s="35"/>
      <c r="J52" s="35"/>
    </row>
    <row r="53" spans="1:10" ht="22.5" customHeight="1" x14ac:dyDescent="0.25">
      <c r="A53" s="15" t="s">
        <v>53</v>
      </c>
      <c r="B53" s="15"/>
      <c r="C53" s="15"/>
      <c r="D53" s="15"/>
      <c r="E53" s="15"/>
      <c r="F53" s="15"/>
      <c r="G53" s="15"/>
      <c r="H53" s="15"/>
      <c r="I53" s="15"/>
      <c r="J53" s="15"/>
    </row>
    <row r="54" spans="1:10" x14ac:dyDescent="0.25">
      <c r="A54" s="37" t="s">
        <v>1</v>
      </c>
      <c r="B54" s="37"/>
      <c r="C54" s="54" t="s">
        <v>2</v>
      </c>
      <c r="D54" s="54"/>
      <c r="E54" s="54" t="s">
        <v>3</v>
      </c>
      <c r="F54" s="54"/>
      <c r="G54" s="54" t="s">
        <v>4</v>
      </c>
      <c r="H54" s="54"/>
      <c r="I54" s="54" t="s">
        <v>5</v>
      </c>
      <c r="J54" s="54"/>
    </row>
    <row r="55" spans="1:10" x14ac:dyDescent="0.25">
      <c r="A55" s="52" t="s">
        <v>54</v>
      </c>
      <c r="B55" s="52"/>
      <c r="C55" s="50">
        <f>C8</f>
        <v>44781</v>
      </c>
      <c r="D55" s="48"/>
      <c r="E55" s="50">
        <f t="shared" ref="E55" si="2">E8</f>
        <v>44805</v>
      </c>
      <c r="F55" s="48"/>
      <c r="G55" s="50">
        <f t="shared" ref="G55" si="3">G8</f>
        <v>44835</v>
      </c>
      <c r="H55" s="48"/>
      <c r="I55" s="50">
        <f t="shared" ref="I55" si="4">I8</f>
        <v>44866</v>
      </c>
      <c r="J55" s="48"/>
    </row>
    <row r="56" spans="1:10" x14ac:dyDescent="0.25">
      <c r="A56" s="52" t="s">
        <v>55</v>
      </c>
      <c r="B56" s="52"/>
      <c r="C56" s="50">
        <f>C9</f>
        <v>44804</v>
      </c>
      <c r="D56" s="48"/>
      <c r="E56" s="50">
        <f t="shared" ref="E56" si="5">E9</f>
        <v>44834</v>
      </c>
      <c r="F56" s="48"/>
      <c r="G56" s="50">
        <f t="shared" ref="G56" si="6">G9</f>
        <v>44865</v>
      </c>
      <c r="H56" s="48"/>
      <c r="I56" s="50">
        <f t="shared" ref="I56" si="7">I9</f>
        <v>44895</v>
      </c>
      <c r="J56" s="48"/>
    </row>
    <row r="57" spans="1:10" x14ac:dyDescent="0.25">
      <c r="A57" s="52" t="s">
        <v>56</v>
      </c>
      <c r="B57" s="52"/>
      <c r="C57" s="45">
        <v>16</v>
      </c>
      <c r="D57" s="45"/>
      <c r="E57" s="45">
        <v>16</v>
      </c>
      <c r="F57" s="45"/>
      <c r="G57" s="45">
        <v>15</v>
      </c>
      <c r="H57" s="45"/>
      <c r="I57" s="45">
        <v>14</v>
      </c>
      <c r="J57" s="45"/>
    </row>
    <row r="58" spans="1:10" x14ac:dyDescent="0.25">
      <c r="A58" s="52" t="s">
        <v>57</v>
      </c>
      <c r="B58" s="52"/>
      <c r="C58" s="48">
        <f>C51</f>
        <v>144</v>
      </c>
      <c r="D58" s="48"/>
      <c r="E58" s="48">
        <f t="shared" ref="E58" si="8">E51</f>
        <v>168</v>
      </c>
      <c r="F58" s="48"/>
      <c r="G58" s="48">
        <f t="shared" ref="G58" si="9">G51</f>
        <v>160</v>
      </c>
      <c r="H58" s="48"/>
      <c r="I58" s="48">
        <f t="shared" ref="I58" si="10">I51</f>
        <v>160</v>
      </c>
      <c r="J58" s="48"/>
    </row>
    <row r="59" spans="1:10" x14ac:dyDescent="0.25">
      <c r="A59" s="52" t="s">
        <v>58</v>
      </c>
      <c r="B59" s="52"/>
      <c r="C59" s="48">
        <f>C49</f>
        <v>144</v>
      </c>
      <c r="D59" s="48"/>
      <c r="E59" s="48">
        <f t="shared" ref="E59" si="11">E49</f>
        <v>168</v>
      </c>
      <c r="F59" s="48"/>
      <c r="G59" s="48">
        <f t="shared" ref="G59" si="12">G49</f>
        <v>160</v>
      </c>
      <c r="H59" s="48"/>
      <c r="I59" s="48">
        <f t="shared" ref="I59" si="13">I49</f>
        <v>160</v>
      </c>
      <c r="J59" s="48"/>
    </row>
    <row r="60" spans="1:10" ht="57.95" customHeight="1" x14ac:dyDescent="0.25">
      <c r="A60" s="53" t="s">
        <v>60</v>
      </c>
      <c r="B60" s="53"/>
      <c r="C60" s="51">
        <f>C59/C58</f>
        <v>1</v>
      </c>
      <c r="D60" s="51"/>
      <c r="E60" s="51">
        <f t="shared" ref="E60" si="14">E59/E58</f>
        <v>1</v>
      </c>
      <c r="F60" s="51"/>
      <c r="G60" s="51">
        <f t="shared" ref="G60" si="15">G59/G58</f>
        <v>1</v>
      </c>
      <c r="H60" s="51"/>
      <c r="I60" s="51">
        <f t="shared" ref="I60" si="16">I59/I58</f>
        <v>1</v>
      </c>
      <c r="J60" s="51"/>
    </row>
    <row r="61" spans="1:10" ht="43.5" customHeight="1" x14ac:dyDescent="0.25">
      <c r="A61" s="53" t="s">
        <v>59</v>
      </c>
      <c r="B61" s="53"/>
      <c r="C61" s="48" t="str">
        <f>IF(D49&gt;=7.5,"APROVADO","REPROVADO")</f>
        <v>APROVADO</v>
      </c>
      <c r="D61" s="48"/>
      <c r="E61" s="48" t="str">
        <f t="shared" ref="E61" si="17">IF(F49&gt;=7.5,"APROVADO","REPROVADO")</f>
        <v>APROVADO</v>
      </c>
      <c r="F61" s="48"/>
      <c r="G61" s="48" t="str">
        <f t="shared" ref="G61" si="18">IF(H49&gt;=7.5,"APROVADO","REPROVADO")</f>
        <v>APROVADO</v>
      </c>
      <c r="H61" s="48"/>
      <c r="I61" s="48" t="str">
        <f t="shared" ref="I61" si="19">IF(J49&gt;=7.5,"APROVADO","REPROVADO")</f>
        <v>APROVADO</v>
      </c>
      <c r="J61" s="48"/>
    </row>
    <row r="62" spans="1:10" ht="99.6" customHeight="1" x14ac:dyDescent="0.25">
      <c r="A62" s="53" t="s">
        <v>61</v>
      </c>
      <c r="B62" s="53"/>
      <c r="C62" s="49"/>
      <c r="D62" s="49"/>
      <c r="E62" s="49"/>
      <c r="F62" s="49"/>
      <c r="G62" s="49"/>
      <c r="H62" s="49"/>
      <c r="I62" s="49"/>
      <c r="J62" s="49"/>
    </row>
  </sheetData>
  <mergeCells count="102">
    <mergeCell ref="A52:J52"/>
    <mergeCell ref="E7:F7"/>
    <mergeCell ref="E8:F8"/>
    <mergeCell ref="A4:J4"/>
    <mergeCell ref="A5:J5"/>
    <mergeCell ref="A15:J15"/>
    <mergeCell ref="A14:B14"/>
    <mergeCell ref="A6:B7"/>
    <mergeCell ref="A8:B8"/>
    <mergeCell ref="C8:D8"/>
    <mergeCell ref="C7:D7"/>
    <mergeCell ref="A9:B9"/>
    <mergeCell ref="A10:B10"/>
    <mergeCell ref="A11:B11"/>
    <mergeCell ref="A12:B12"/>
    <mergeCell ref="A13:B13"/>
    <mergeCell ref="E14:F14"/>
    <mergeCell ref="C9:D9"/>
    <mergeCell ref="C10:D10"/>
    <mergeCell ref="C11:D11"/>
    <mergeCell ref="C12:D12"/>
    <mergeCell ref="C13:D13"/>
    <mergeCell ref="C14:D14"/>
    <mergeCell ref="A48:B51"/>
    <mergeCell ref="G13:H13"/>
    <mergeCell ref="G14:H14"/>
    <mergeCell ref="I7:J7"/>
    <mergeCell ref="I8:J8"/>
    <mergeCell ref="I9:J9"/>
    <mergeCell ref="I10:J10"/>
    <mergeCell ref="I11:J11"/>
    <mergeCell ref="I12:J12"/>
    <mergeCell ref="I13:J13"/>
    <mergeCell ref="I14:J14"/>
    <mergeCell ref="G7:H7"/>
    <mergeCell ref="G8:H8"/>
    <mergeCell ref="G9:H9"/>
    <mergeCell ref="G10:H10"/>
    <mergeCell ref="G11:H11"/>
    <mergeCell ref="A16:J16"/>
    <mergeCell ref="A1:J1"/>
    <mergeCell ref="B17:B18"/>
    <mergeCell ref="A17:A18"/>
    <mergeCell ref="B2:J2"/>
    <mergeCell ref="B3:J3"/>
    <mergeCell ref="C6:J6"/>
    <mergeCell ref="C17:D17"/>
    <mergeCell ref="E17:F17"/>
    <mergeCell ref="G17:H17"/>
    <mergeCell ref="I17:J17"/>
    <mergeCell ref="G12:H12"/>
    <mergeCell ref="E9:F9"/>
    <mergeCell ref="E10:F10"/>
    <mergeCell ref="E11:F11"/>
    <mergeCell ref="E12:F12"/>
    <mergeCell ref="E13:F13"/>
    <mergeCell ref="A53:J53"/>
    <mergeCell ref="A55:B55"/>
    <mergeCell ref="A56:B56"/>
    <mergeCell ref="A57:B57"/>
    <mergeCell ref="A58:B58"/>
    <mergeCell ref="C54:D54"/>
    <mergeCell ref="E54:F54"/>
    <mergeCell ref="G54:H54"/>
    <mergeCell ref="I54:J54"/>
    <mergeCell ref="A59:B59"/>
    <mergeCell ref="A60:B60"/>
    <mergeCell ref="A61:B61"/>
    <mergeCell ref="A62:B62"/>
    <mergeCell ref="A54:B54"/>
    <mergeCell ref="C61:D61"/>
    <mergeCell ref="C62:D62"/>
    <mergeCell ref="E55:F55"/>
    <mergeCell ref="G55:H55"/>
    <mergeCell ref="E56:F56"/>
    <mergeCell ref="G56:H56"/>
    <mergeCell ref="E57:F57"/>
    <mergeCell ref="G57:H57"/>
    <mergeCell ref="E58:F58"/>
    <mergeCell ref="G58:H58"/>
    <mergeCell ref="C55:D55"/>
    <mergeCell ref="C56:D56"/>
    <mergeCell ref="C57:D57"/>
    <mergeCell ref="C58:D58"/>
    <mergeCell ref="C59:D59"/>
    <mergeCell ref="C60:D60"/>
    <mergeCell ref="I61:J61"/>
    <mergeCell ref="E62:F62"/>
    <mergeCell ref="G62:H62"/>
    <mergeCell ref="I62:J62"/>
    <mergeCell ref="I55:J55"/>
    <mergeCell ref="I56:J56"/>
    <mergeCell ref="I57:J57"/>
    <mergeCell ref="I58:J58"/>
    <mergeCell ref="I59:J59"/>
    <mergeCell ref="I60:J60"/>
    <mergeCell ref="E59:F59"/>
    <mergeCell ref="G59:H59"/>
    <mergeCell ref="E60:F60"/>
    <mergeCell ref="G60:H60"/>
    <mergeCell ref="E61:F61"/>
    <mergeCell ref="G61:H61"/>
  </mergeCells>
  <phoneticPr fontId="2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K4" sqref="K4"/>
    </sheetView>
  </sheetViews>
  <sheetFormatPr defaultRowHeight="15" x14ac:dyDescent="0.25"/>
  <cols>
    <col min="1" max="1" width="44.140625" customWidth="1"/>
    <col min="2" max="2" width="8.28515625" customWidth="1"/>
    <col min="3" max="10" width="9.42578125" customWidth="1"/>
  </cols>
  <sheetData>
    <row r="1" spans="1:10" ht="51" customHeight="1" x14ac:dyDescent="0.25">
      <c r="A1" s="15" t="s">
        <v>99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21" customHeight="1" x14ac:dyDescent="0.25">
      <c r="A2" s="8" t="s">
        <v>14</v>
      </c>
      <c r="B2" s="55" t="s">
        <v>43</v>
      </c>
      <c r="C2" s="56"/>
      <c r="D2" s="56"/>
      <c r="E2" s="56"/>
      <c r="F2" s="56"/>
      <c r="G2" s="56"/>
      <c r="H2" s="56"/>
      <c r="I2" s="56"/>
      <c r="J2" s="57"/>
    </row>
    <row r="3" spans="1:10" s="1" customFormat="1" ht="21" customHeight="1" x14ac:dyDescent="0.25">
      <c r="A3" s="8" t="s">
        <v>0</v>
      </c>
      <c r="B3" s="58" t="s">
        <v>62</v>
      </c>
      <c r="C3" s="59"/>
      <c r="D3" s="59"/>
      <c r="E3" s="59"/>
      <c r="F3" s="59"/>
      <c r="G3" s="59"/>
      <c r="H3" s="59"/>
      <c r="I3" s="59"/>
      <c r="J3" s="60"/>
    </row>
    <row r="4" spans="1:10" s="1" customFormat="1" ht="14.45" customHeight="1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</row>
    <row r="5" spans="1:10" s="1" customFormat="1" ht="14.45" customHeight="1" x14ac:dyDescent="0.25">
      <c r="A5" s="36" t="s">
        <v>97</v>
      </c>
      <c r="B5" s="37"/>
      <c r="C5" s="37"/>
      <c r="D5" s="37"/>
      <c r="E5" s="37"/>
      <c r="F5" s="37"/>
      <c r="G5" s="37"/>
      <c r="H5" s="37"/>
      <c r="I5" s="37"/>
      <c r="J5" s="38"/>
    </row>
    <row r="6" spans="1:10" x14ac:dyDescent="0.25">
      <c r="A6" s="23" t="s">
        <v>1</v>
      </c>
      <c r="B6" s="23"/>
      <c r="C6" s="24" t="s">
        <v>6</v>
      </c>
      <c r="D6" s="24"/>
      <c r="E6" s="24"/>
      <c r="F6" s="24"/>
      <c r="G6" s="24"/>
      <c r="H6" s="24"/>
      <c r="I6" s="24"/>
      <c r="J6" s="24"/>
    </row>
    <row r="7" spans="1:10" x14ac:dyDescent="0.25">
      <c r="A7" s="23"/>
      <c r="B7" s="23"/>
      <c r="C7" s="25" t="s">
        <v>2</v>
      </c>
      <c r="D7" s="25"/>
      <c r="E7" s="25" t="s">
        <v>3</v>
      </c>
      <c r="F7" s="25"/>
      <c r="G7" s="25" t="s">
        <v>4</v>
      </c>
      <c r="H7" s="25"/>
      <c r="I7" s="25" t="s">
        <v>5</v>
      </c>
      <c r="J7" s="25"/>
    </row>
    <row r="8" spans="1:10" x14ac:dyDescent="0.25">
      <c r="A8" s="16" t="s">
        <v>7</v>
      </c>
      <c r="B8" s="16"/>
      <c r="C8" s="61">
        <v>44781</v>
      </c>
      <c r="D8" s="61"/>
      <c r="E8" s="61">
        <v>44805</v>
      </c>
      <c r="F8" s="61"/>
      <c r="G8" s="61">
        <v>44835</v>
      </c>
      <c r="H8" s="61"/>
      <c r="I8" s="61">
        <v>44866</v>
      </c>
      <c r="J8" s="61"/>
    </row>
    <row r="9" spans="1:10" x14ac:dyDescent="0.25">
      <c r="A9" s="16" t="s">
        <v>8</v>
      </c>
      <c r="B9" s="16"/>
      <c r="C9" s="61">
        <v>44804</v>
      </c>
      <c r="D9" s="61"/>
      <c r="E9" s="61">
        <v>44834</v>
      </c>
      <c r="F9" s="61"/>
      <c r="G9" s="61">
        <v>44865</v>
      </c>
      <c r="H9" s="61"/>
      <c r="I9" s="61">
        <v>44895</v>
      </c>
      <c r="J9" s="61"/>
    </row>
    <row r="10" spans="1:10" x14ac:dyDescent="0.25">
      <c r="A10" s="16" t="s">
        <v>9</v>
      </c>
      <c r="B10" s="16"/>
      <c r="C10" s="45">
        <v>18</v>
      </c>
      <c r="D10" s="45"/>
      <c r="E10" s="45">
        <v>21</v>
      </c>
      <c r="F10" s="45"/>
      <c r="G10" s="45">
        <v>20</v>
      </c>
      <c r="H10" s="45"/>
      <c r="I10" s="45">
        <v>20</v>
      </c>
      <c r="J10" s="45"/>
    </row>
    <row r="11" spans="1:10" x14ac:dyDescent="0.25">
      <c r="A11" s="16" t="s">
        <v>44</v>
      </c>
      <c r="B11" s="16"/>
      <c r="C11" s="45">
        <v>40</v>
      </c>
      <c r="D11" s="45"/>
      <c r="E11" s="45">
        <v>40</v>
      </c>
      <c r="F11" s="45"/>
      <c r="G11" s="45">
        <v>40</v>
      </c>
      <c r="H11" s="45"/>
      <c r="I11" s="45">
        <v>40</v>
      </c>
      <c r="J11" s="45"/>
    </row>
    <row r="12" spans="1:10" x14ac:dyDescent="0.25">
      <c r="A12" s="16" t="s">
        <v>11</v>
      </c>
      <c r="B12" s="16"/>
      <c r="C12" s="48">
        <f>C10*8*C11/40</f>
        <v>144</v>
      </c>
      <c r="D12" s="48"/>
      <c r="E12" s="48">
        <f t="shared" ref="E12:I12" si="0">E10*8*E11/40</f>
        <v>168</v>
      </c>
      <c r="F12" s="48"/>
      <c r="G12" s="48">
        <f t="shared" si="0"/>
        <v>160</v>
      </c>
      <c r="H12" s="48"/>
      <c r="I12" s="48">
        <f t="shared" si="0"/>
        <v>160</v>
      </c>
      <c r="J12" s="48"/>
    </row>
    <row r="13" spans="1:10" x14ac:dyDescent="0.25">
      <c r="A13" s="16" t="s">
        <v>10</v>
      </c>
      <c r="B13" s="16"/>
      <c r="C13" s="45">
        <v>12</v>
      </c>
      <c r="D13" s="45"/>
      <c r="E13" s="45">
        <v>13</v>
      </c>
      <c r="F13" s="45"/>
      <c r="G13" s="45">
        <v>14</v>
      </c>
      <c r="H13" s="45"/>
      <c r="I13" s="45">
        <v>12</v>
      </c>
      <c r="J13" s="45"/>
    </row>
    <row r="14" spans="1:10" x14ac:dyDescent="0.25">
      <c r="A14" s="16" t="s">
        <v>74</v>
      </c>
      <c r="B14" s="16"/>
      <c r="C14" s="17">
        <f>100*C13/C10</f>
        <v>66.666666666666671</v>
      </c>
      <c r="D14" s="17"/>
      <c r="E14" s="17">
        <f t="shared" ref="E14:I14" si="1">100*E13/E10</f>
        <v>61.904761904761905</v>
      </c>
      <c r="F14" s="17"/>
      <c r="G14" s="17">
        <f t="shared" si="1"/>
        <v>70</v>
      </c>
      <c r="H14" s="17"/>
      <c r="I14" s="17">
        <f t="shared" si="1"/>
        <v>60</v>
      </c>
      <c r="J14" s="17"/>
    </row>
    <row r="15" spans="1:10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6" t="s">
        <v>98</v>
      </c>
      <c r="B16" s="37"/>
      <c r="C16" s="37"/>
      <c r="D16" s="37"/>
      <c r="E16" s="37"/>
      <c r="F16" s="37"/>
      <c r="G16" s="37"/>
      <c r="H16" s="37"/>
      <c r="I16" s="37"/>
      <c r="J16" s="38"/>
    </row>
    <row r="17" spans="1:10" x14ac:dyDescent="0.25">
      <c r="A17" s="15" t="s">
        <v>52</v>
      </c>
      <c r="B17" s="15" t="s">
        <v>48</v>
      </c>
      <c r="C17" s="15" t="s">
        <v>2</v>
      </c>
      <c r="D17" s="15"/>
      <c r="E17" s="15" t="s">
        <v>3</v>
      </c>
      <c r="F17" s="15"/>
      <c r="G17" s="15" t="s">
        <v>4</v>
      </c>
      <c r="H17" s="15"/>
      <c r="I17" s="15" t="s">
        <v>5</v>
      </c>
      <c r="J17" s="15"/>
    </row>
    <row r="18" spans="1:10" ht="45" x14ac:dyDescent="0.25">
      <c r="A18" s="15"/>
      <c r="B18" s="15"/>
      <c r="C18" s="2" t="s">
        <v>45</v>
      </c>
      <c r="D18" s="2" t="s">
        <v>46</v>
      </c>
      <c r="E18" s="2" t="s">
        <v>45</v>
      </c>
      <c r="F18" s="2" t="s">
        <v>46</v>
      </c>
      <c r="G18" s="2" t="s">
        <v>45</v>
      </c>
      <c r="H18" s="2" t="s">
        <v>46</v>
      </c>
      <c r="I18" s="2" t="s">
        <v>45</v>
      </c>
      <c r="J18" s="2" t="s">
        <v>46</v>
      </c>
    </row>
    <row r="19" spans="1:10" ht="23.25" x14ac:dyDescent="0.25">
      <c r="A19" s="9" t="s">
        <v>17</v>
      </c>
      <c r="B19" s="3">
        <v>20</v>
      </c>
      <c r="C19" s="3"/>
      <c r="D19" s="11"/>
      <c r="E19" s="3"/>
      <c r="F19" s="11"/>
      <c r="G19" s="3"/>
      <c r="H19" s="11"/>
      <c r="I19" s="3"/>
      <c r="J19" s="11"/>
    </row>
    <row r="20" spans="1:10" ht="23.25" x14ac:dyDescent="0.25">
      <c r="A20" s="9" t="s">
        <v>12</v>
      </c>
      <c r="B20" s="3">
        <v>8</v>
      </c>
      <c r="C20" s="3">
        <v>8</v>
      </c>
      <c r="D20" s="11"/>
      <c r="E20" s="3">
        <v>8</v>
      </c>
      <c r="F20" s="11"/>
      <c r="G20" s="3">
        <v>8</v>
      </c>
      <c r="H20" s="11"/>
      <c r="I20" s="3"/>
      <c r="J20" s="11"/>
    </row>
    <row r="21" spans="1:10" ht="23.25" x14ac:dyDescent="0.25">
      <c r="A21" s="9" t="s">
        <v>18</v>
      </c>
      <c r="B21" s="3">
        <v>4</v>
      </c>
      <c r="C21" s="3"/>
      <c r="D21" s="11"/>
      <c r="E21" s="3"/>
      <c r="F21" s="11"/>
      <c r="G21" s="3"/>
      <c r="H21" s="11"/>
      <c r="I21" s="3">
        <v>4</v>
      </c>
      <c r="J21" s="11"/>
    </row>
    <row r="22" spans="1:10" ht="23.25" x14ac:dyDescent="0.25">
      <c r="A22" s="9" t="s">
        <v>19</v>
      </c>
      <c r="B22" s="3">
        <v>1</v>
      </c>
      <c r="C22" s="3"/>
      <c r="D22" s="11"/>
      <c r="E22" s="3"/>
      <c r="F22" s="11"/>
      <c r="G22" s="3"/>
      <c r="H22" s="11"/>
      <c r="I22" s="3"/>
      <c r="J22" s="11"/>
    </row>
    <row r="23" spans="1:10" ht="23.25" x14ac:dyDescent="0.25">
      <c r="A23" s="9" t="s">
        <v>13</v>
      </c>
      <c r="B23" s="3">
        <v>10</v>
      </c>
      <c r="C23" s="3"/>
      <c r="D23" s="3"/>
      <c r="E23" s="3">
        <v>10</v>
      </c>
      <c r="F23" s="3">
        <v>9</v>
      </c>
      <c r="G23" s="3">
        <v>10</v>
      </c>
      <c r="H23" s="3">
        <v>10</v>
      </c>
      <c r="I23" s="3"/>
      <c r="J23" s="3"/>
    </row>
    <row r="24" spans="1:10" ht="23.25" x14ac:dyDescent="0.25">
      <c r="A24" s="9" t="s">
        <v>20</v>
      </c>
      <c r="B24" s="3">
        <v>4</v>
      </c>
      <c r="C24" s="3">
        <v>4</v>
      </c>
      <c r="D24" s="3">
        <v>9</v>
      </c>
      <c r="E24" s="3"/>
      <c r="F24" s="3"/>
      <c r="G24" s="3">
        <v>4</v>
      </c>
      <c r="H24" s="3">
        <v>9</v>
      </c>
      <c r="I24" s="3">
        <v>8</v>
      </c>
      <c r="J24" s="3">
        <v>9</v>
      </c>
    </row>
    <row r="25" spans="1:10" ht="23.25" x14ac:dyDescent="0.25">
      <c r="A25" s="9" t="s">
        <v>21</v>
      </c>
      <c r="B25" s="3">
        <v>2</v>
      </c>
      <c r="C25" s="3"/>
      <c r="D25" s="3"/>
      <c r="E25" s="3"/>
      <c r="F25" s="3"/>
      <c r="G25" s="3"/>
      <c r="H25" s="3"/>
      <c r="I25" s="3"/>
      <c r="J25" s="3"/>
    </row>
    <row r="26" spans="1:10" ht="23.25" x14ac:dyDescent="0.25">
      <c r="A26" s="9" t="s">
        <v>15</v>
      </c>
      <c r="B26" s="3">
        <v>10</v>
      </c>
      <c r="C26" s="3">
        <v>10</v>
      </c>
      <c r="D26" s="3">
        <v>10</v>
      </c>
      <c r="E26" s="3">
        <v>10</v>
      </c>
      <c r="F26" s="3">
        <v>10</v>
      </c>
      <c r="G26" s="3">
        <v>10</v>
      </c>
      <c r="H26" s="3">
        <v>10</v>
      </c>
      <c r="I26" s="3">
        <v>10</v>
      </c>
      <c r="J26" s="3">
        <v>10</v>
      </c>
    </row>
    <row r="27" spans="1:10" ht="23.25" x14ac:dyDescent="0.25">
      <c r="A27" s="9" t="s">
        <v>22</v>
      </c>
      <c r="B27" s="3">
        <v>4</v>
      </c>
      <c r="C27" s="3"/>
      <c r="D27" s="3"/>
      <c r="E27" s="3"/>
      <c r="F27" s="3"/>
      <c r="G27" s="3"/>
      <c r="H27" s="3"/>
      <c r="I27" s="3"/>
      <c r="J27" s="3"/>
    </row>
    <row r="28" spans="1:10" ht="23.25" x14ac:dyDescent="0.25">
      <c r="A28" s="9" t="s">
        <v>23</v>
      </c>
      <c r="B28" s="3">
        <v>2</v>
      </c>
      <c r="C28" s="3">
        <v>2</v>
      </c>
      <c r="D28" s="3">
        <v>10</v>
      </c>
      <c r="E28" s="3">
        <v>2</v>
      </c>
      <c r="F28" s="3">
        <v>10</v>
      </c>
      <c r="G28" s="3">
        <v>2</v>
      </c>
      <c r="H28" s="3">
        <v>10</v>
      </c>
      <c r="I28" s="3">
        <v>2</v>
      </c>
      <c r="J28" s="3">
        <v>10</v>
      </c>
    </row>
    <row r="29" spans="1:10" ht="23.25" x14ac:dyDescent="0.25">
      <c r="A29" s="9" t="s">
        <v>24</v>
      </c>
      <c r="B29" s="3">
        <v>10</v>
      </c>
      <c r="C29" s="3">
        <v>20</v>
      </c>
      <c r="D29" s="3">
        <v>8</v>
      </c>
      <c r="E29" s="3">
        <v>20</v>
      </c>
      <c r="F29" s="3">
        <v>8</v>
      </c>
      <c r="G29" s="3"/>
      <c r="H29" s="3"/>
      <c r="I29" s="3">
        <v>20</v>
      </c>
      <c r="J29" s="3">
        <v>8</v>
      </c>
    </row>
    <row r="30" spans="1:10" ht="23.25" x14ac:dyDescent="0.25">
      <c r="A30" s="9" t="s">
        <v>25</v>
      </c>
      <c r="B30" s="3">
        <v>4</v>
      </c>
      <c r="C30" s="3">
        <v>4</v>
      </c>
      <c r="D30" s="3">
        <v>9</v>
      </c>
      <c r="E30" s="3">
        <v>8</v>
      </c>
      <c r="F30" s="3">
        <v>9</v>
      </c>
      <c r="G30" s="3">
        <v>4</v>
      </c>
      <c r="H30" s="3">
        <v>9</v>
      </c>
      <c r="I30" s="3"/>
      <c r="J30" s="3"/>
    </row>
    <row r="31" spans="1:10" ht="23.25" x14ac:dyDescent="0.25">
      <c r="A31" s="9" t="s">
        <v>26</v>
      </c>
      <c r="B31" s="3">
        <v>2</v>
      </c>
      <c r="C31" s="3"/>
      <c r="D31" s="3"/>
      <c r="E31" s="3"/>
      <c r="F31" s="3"/>
      <c r="G31" s="3">
        <v>2</v>
      </c>
      <c r="H31" s="3">
        <v>9</v>
      </c>
      <c r="I31" s="3"/>
      <c r="J31" s="3"/>
    </row>
    <row r="32" spans="1:10" ht="23.25" x14ac:dyDescent="0.25">
      <c r="A32" s="9" t="s">
        <v>27</v>
      </c>
      <c r="B32" s="3">
        <v>8</v>
      </c>
      <c r="C32" s="3">
        <v>8</v>
      </c>
      <c r="D32" s="3">
        <v>9</v>
      </c>
      <c r="E32" s="3">
        <v>8</v>
      </c>
      <c r="F32" s="3">
        <v>9</v>
      </c>
      <c r="G32" s="3">
        <v>8</v>
      </c>
      <c r="H32" s="3">
        <v>9</v>
      </c>
      <c r="I32" s="3">
        <v>8</v>
      </c>
      <c r="J32" s="3">
        <v>9</v>
      </c>
    </row>
    <row r="33" spans="1:10" ht="23.25" x14ac:dyDescent="0.25">
      <c r="A33" s="9" t="s">
        <v>28</v>
      </c>
      <c r="B33" s="3">
        <v>4</v>
      </c>
      <c r="C33" s="3"/>
      <c r="D33" s="3"/>
      <c r="E33" s="3"/>
      <c r="F33" s="3"/>
      <c r="G33" s="3"/>
      <c r="H33" s="3"/>
      <c r="I33" s="3"/>
      <c r="J33" s="3"/>
    </row>
    <row r="34" spans="1:10" ht="23.25" x14ac:dyDescent="0.25">
      <c r="A34" s="9" t="s">
        <v>29</v>
      </c>
      <c r="B34" s="3">
        <v>2</v>
      </c>
      <c r="C34" s="3">
        <v>2</v>
      </c>
      <c r="D34" s="3">
        <v>9</v>
      </c>
      <c r="E34" s="3">
        <v>2</v>
      </c>
      <c r="F34" s="3">
        <v>9</v>
      </c>
      <c r="G34" s="3">
        <v>2</v>
      </c>
      <c r="H34" s="3">
        <v>9</v>
      </c>
      <c r="I34" s="3">
        <v>2</v>
      </c>
      <c r="J34" s="3">
        <v>9</v>
      </c>
    </row>
    <row r="35" spans="1:10" ht="34.5" x14ac:dyDescent="0.25">
      <c r="A35" s="9" t="s">
        <v>30</v>
      </c>
      <c r="B35" s="3">
        <v>8</v>
      </c>
      <c r="C35" s="3">
        <v>8</v>
      </c>
      <c r="D35" s="3">
        <v>10</v>
      </c>
      <c r="E35" s="3">
        <v>8</v>
      </c>
      <c r="F35" s="3">
        <v>10</v>
      </c>
      <c r="G35" s="3">
        <v>8</v>
      </c>
      <c r="H35" s="3">
        <v>10</v>
      </c>
      <c r="I35" s="3">
        <v>8</v>
      </c>
      <c r="J35" s="3">
        <v>10</v>
      </c>
    </row>
    <row r="36" spans="1:10" ht="34.5" x14ac:dyDescent="0.25">
      <c r="A36" s="9" t="s">
        <v>31</v>
      </c>
      <c r="B36" s="3">
        <v>4</v>
      </c>
      <c r="C36" s="3"/>
      <c r="D36" s="3"/>
      <c r="E36" s="3"/>
      <c r="F36" s="3"/>
      <c r="G36" s="3"/>
      <c r="H36" s="3"/>
      <c r="I36" s="3"/>
      <c r="J36" s="3"/>
    </row>
    <row r="37" spans="1:10" ht="34.5" x14ac:dyDescent="0.25">
      <c r="A37" s="9" t="s">
        <v>32</v>
      </c>
      <c r="B37" s="3">
        <v>2</v>
      </c>
      <c r="C37" s="3"/>
      <c r="D37" s="3"/>
      <c r="E37" s="3"/>
      <c r="F37" s="3"/>
      <c r="G37" s="3"/>
      <c r="H37" s="3"/>
      <c r="I37" s="3"/>
      <c r="J37" s="3"/>
    </row>
    <row r="38" spans="1:10" ht="23.25" x14ac:dyDescent="0.25">
      <c r="A38" s="9" t="s">
        <v>33</v>
      </c>
      <c r="B38" s="3">
        <v>20</v>
      </c>
      <c r="C38" s="3">
        <v>20</v>
      </c>
      <c r="D38" s="3">
        <v>10</v>
      </c>
      <c r="E38" s="3">
        <v>20</v>
      </c>
      <c r="F38" s="3">
        <v>10</v>
      </c>
      <c r="G38" s="3">
        <v>40</v>
      </c>
      <c r="H38" s="3">
        <v>10</v>
      </c>
      <c r="I38" s="3">
        <v>40</v>
      </c>
      <c r="J38" s="3">
        <v>10</v>
      </c>
    </row>
    <row r="39" spans="1:10" ht="23.25" x14ac:dyDescent="0.25">
      <c r="A39" s="9" t="s">
        <v>34</v>
      </c>
      <c r="B39" s="3">
        <v>8</v>
      </c>
      <c r="C39" s="3">
        <v>16</v>
      </c>
      <c r="D39" s="3">
        <v>9</v>
      </c>
      <c r="E39" s="3">
        <v>16</v>
      </c>
      <c r="F39" s="3">
        <v>9</v>
      </c>
      <c r="G39" s="3"/>
      <c r="H39" s="3"/>
      <c r="I39" s="3">
        <v>16</v>
      </c>
      <c r="J39" s="3">
        <v>9</v>
      </c>
    </row>
    <row r="40" spans="1:10" ht="23.25" x14ac:dyDescent="0.25">
      <c r="A40" s="9" t="s">
        <v>35</v>
      </c>
      <c r="B40" s="3">
        <v>4</v>
      </c>
      <c r="C40" s="3"/>
      <c r="D40" s="3"/>
      <c r="E40" s="3"/>
      <c r="F40" s="3"/>
      <c r="G40" s="3"/>
      <c r="H40" s="3"/>
      <c r="I40" s="3"/>
      <c r="J40" s="3"/>
    </row>
    <row r="41" spans="1:10" ht="23.25" x14ac:dyDescent="0.25">
      <c r="A41" s="9" t="s">
        <v>36</v>
      </c>
      <c r="B41" s="3">
        <v>12</v>
      </c>
      <c r="C41" s="3">
        <v>24</v>
      </c>
      <c r="D41" s="3">
        <v>10</v>
      </c>
      <c r="E41" s="3">
        <v>24</v>
      </c>
      <c r="F41" s="3">
        <v>10</v>
      </c>
      <c r="G41" s="3">
        <v>36</v>
      </c>
      <c r="H41" s="3">
        <v>10</v>
      </c>
      <c r="I41" s="3">
        <v>36</v>
      </c>
      <c r="J41" s="3">
        <v>10</v>
      </c>
    </row>
    <row r="42" spans="1:10" x14ac:dyDescent="0.25">
      <c r="A42" s="9" t="s">
        <v>37</v>
      </c>
      <c r="B42" s="3">
        <v>8</v>
      </c>
      <c r="C42" s="3">
        <v>8</v>
      </c>
      <c r="D42" s="3">
        <v>8</v>
      </c>
      <c r="E42" s="3">
        <v>8</v>
      </c>
      <c r="F42" s="3">
        <v>8</v>
      </c>
      <c r="G42" s="3">
        <v>8</v>
      </c>
      <c r="H42" s="3">
        <v>8</v>
      </c>
      <c r="I42" s="3"/>
      <c r="J42" s="3"/>
    </row>
    <row r="43" spans="1:10" x14ac:dyDescent="0.25">
      <c r="A43" s="9" t="s">
        <v>38</v>
      </c>
      <c r="B43" s="3">
        <v>4</v>
      </c>
      <c r="C43" s="3"/>
      <c r="D43" s="3"/>
      <c r="E43" s="3"/>
      <c r="F43" s="3"/>
      <c r="G43" s="3"/>
      <c r="H43" s="3"/>
      <c r="I43" s="3"/>
      <c r="J43" s="3"/>
    </row>
    <row r="44" spans="1:10" ht="23.25" x14ac:dyDescent="0.25">
      <c r="A44" s="9" t="s">
        <v>41</v>
      </c>
      <c r="B44" s="3">
        <v>2</v>
      </c>
      <c r="C44" s="3">
        <v>2</v>
      </c>
      <c r="D44" s="3">
        <v>8</v>
      </c>
      <c r="E44" s="3">
        <v>4</v>
      </c>
      <c r="F44" s="3">
        <v>9</v>
      </c>
      <c r="G44" s="3">
        <v>2</v>
      </c>
      <c r="H44" s="3">
        <v>10</v>
      </c>
      <c r="I44" s="3">
        <v>2</v>
      </c>
      <c r="J44" s="3">
        <v>9</v>
      </c>
    </row>
    <row r="45" spans="1:10" ht="23.25" x14ac:dyDescent="0.25">
      <c r="A45" s="9" t="s">
        <v>42</v>
      </c>
      <c r="B45" s="3">
        <v>4</v>
      </c>
      <c r="C45" s="3">
        <v>4</v>
      </c>
      <c r="D45" s="3">
        <v>10</v>
      </c>
      <c r="E45" s="3">
        <v>8</v>
      </c>
      <c r="F45" s="3">
        <v>10</v>
      </c>
      <c r="G45" s="3">
        <v>16</v>
      </c>
      <c r="H45" s="3">
        <v>10</v>
      </c>
      <c r="I45" s="3"/>
      <c r="J45" s="3"/>
    </row>
    <row r="46" spans="1:10" ht="34.5" x14ac:dyDescent="0.25">
      <c r="A46" s="9" t="s">
        <v>39</v>
      </c>
      <c r="B46" s="3">
        <v>4</v>
      </c>
      <c r="C46" s="3">
        <v>4</v>
      </c>
      <c r="D46" s="3">
        <v>9</v>
      </c>
      <c r="E46" s="3">
        <v>12</v>
      </c>
      <c r="F46" s="3">
        <v>9</v>
      </c>
      <c r="G46" s="3"/>
      <c r="H46" s="3"/>
      <c r="I46" s="3">
        <v>4</v>
      </c>
      <c r="J46" s="3">
        <v>9</v>
      </c>
    </row>
    <row r="47" spans="1:10" ht="34.5" x14ac:dyDescent="0.25">
      <c r="A47" s="9" t="s">
        <v>40</v>
      </c>
      <c r="B47" s="3">
        <v>1</v>
      </c>
      <c r="C47" s="3"/>
      <c r="D47" s="3"/>
      <c r="E47" s="3"/>
      <c r="F47" s="3"/>
      <c r="G47" s="3"/>
      <c r="H47" s="3"/>
      <c r="I47" s="3"/>
      <c r="J47" s="3"/>
    </row>
    <row r="48" spans="1:10" ht="51.75" x14ac:dyDescent="0.25">
      <c r="A48" s="62" t="s">
        <v>51</v>
      </c>
      <c r="B48" s="62"/>
      <c r="C48" s="4" t="s">
        <v>49</v>
      </c>
      <c r="D48" s="4" t="s">
        <v>47</v>
      </c>
      <c r="E48" s="4" t="s">
        <v>49</v>
      </c>
      <c r="F48" s="4" t="s">
        <v>47</v>
      </c>
      <c r="G48" s="4" t="s">
        <v>49</v>
      </c>
      <c r="H48" s="4" t="s">
        <v>47</v>
      </c>
      <c r="I48" s="4" t="s">
        <v>49</v>
      </c>
      <c r="J48" s="4" t="s">
        <v>47</v>
      </c>
    </row>
    <row r="49" spans="1:10" x14ac:dyDescent="0.25">
      <c r="A49" s="62"/>
      <c r="B49" s="62"/>
      <c r="C49" s="5">
        <f>SUM(C19:C47)</f>
        <v>144</v>
      </c>
      <c r="D49" s="6">
        <f>AVERAGE(D19:D47)</f>
        <v>9.1999999999999993</v>
      </c>
      <c r="E49" s="5">
        <f>SUM(E19:E47)</f>
        <v>168</v>
      </c>
      <c r="F49" s="6">
        <f>AVERAGE(F19:F47)</f>
        <v>9.2666666666666675</v>
      </c>
      <c r="G49" s="5">
        <f>SUM(G19:G47)</f>
        <v>160</v>
      </c>
      <c r="H49" s="6">
        <f>AVERAGE(H19:H47)</f>
        <v>9.5</v>
      </c>
      <c r="I49" s="5">
        <f>SUM(I19:I47)</f>
        <v>160</v>
      </c>
      <c r="J49" s="6">
        <f>AVERAGE(J19:J47)</f>
        <v>9.3333333333333339</v>
      </c>
    </row>
    <row r="50" spans="1:10" ht="39" x14ac:dyDescent="0.25">
      <c r="A50" s="62"/>
      <c r="B50" s="62"/>
      <c r="C50" s="4" t="s">
        <v>48</v>
      </c>
      <c r="D50" s="4" t="s">
        <v>50</v>
      </c>
      <c r="E50" s="4" t="s">
        <v>48</v>
      </c>
      <c r="F50" s="4" t="s">
        <v>50</v>
      </c>
      <c r="G50" s="4" t="s">
        <v>48</v>
      </c>
      <c r="H50" s="4" t="s">
        <v>50</v>
      </c>
      <c r="I50" s="4" t="s">
        <v>48</v>
      </c>
      <c r="J50" s="4" t="s">
        <v>50</v>
      </c>
    </row>
    <row r="51" spans="1:10" ht="25.5" x14ac:dyDescent="0.25">
      <c r="A51" s="62"/>
      <c r="B51" s="62"/>
      <c r="C51" s="5">
        <f>C12</f>
        <v>144</v>
      </c>
      <c r="D51" s="7" t="str">
        <f>IF(D49&gt;=7.5,"APROVADO","REPROVADO")</f>
        <v>APROVADO</v>
      </c>
      <c r="E51" s="5">
        <f>E12</f>
        <v>168</v>
      </c>
      <c r="F51" s="7" t="str">
        <f>IF(F49&gt;=7.5,"APROVADO","REPROVADO")</f>
        <v>APROVADO</v>
      </c>
      <c r="G51" s="5">
        <f>G12</f>
        <v>160</v>
      </c>
      <c r="H51" s="7" t="str">
        <f>IF(H49&gt;=7.5,"APROVADO","REPROVADO")</f>
        <v>APROVADO</v>
      </c>
      <c r="I51" s="5">
        <f>I12</f>
        <v>160</v>
      </c>
      <c r="J51" s="7" t="str">
        <f>IF(J49&gt;=7.5,"APROVADO","REPROVADO")</f>
        <v>APROVADO</v>
      </c>
    </row>
    <row r="52" spans="1:10" x14ac:dyDescent="0.25">
      <c r="A52" s="34"/>
      <c r="B52" s="35"/>
      <c r="C52" s="35"/>
      <c r="D52" s="35"/>
      <c r="E52" s="35"/>
      <c r="F52" s="35"/>
      <c r="G52" s="35"/>
      <c r="H52" s="35"/>
      <c r="I52" s="35"/>
      <c r="J52" s="35"/>
    </row>
    <row r="53" spans="1:10" ht="19.5" customHeight="1" x14ac:dyDescent="0.25">
      <c r="A53" s="15" t="s">
        <v>53</v>
      </c>
      <c r="B53" s="15"/>
      <c r="C53" s="15"/>
      <c r="D53" s="15"/>
      <c r="E53" s="15"/>
      <c r="F53" s="15"/>
      <c r="G53" s="15"/>
      <c r="H53" s="15"/>
      <c r="I53" s="15"/>
      <c r="J53" s="15"/>
    </row>
    <row r="54" spans="1:10" x14ac:dyDescent="0.25">
      <c r="A54" s="37" t="s">
        <v>1</v>
      </c>
      <c r="B54" s="37"/>
      <c r="C54" s="54" t="s">
        <v>2</v>
      </c>
      <c r="D54" s="54"/>
      <c r="E54" s="54" t="s">
        <v>3</v>
      </c>
      <c r="F54" s="54"/>
      <c r="G54" s="54" t="s">
        <v>4</v>
      </c>
      <c r="H54" s="54"/>
      <c r="I54" s="54" t="s">
        <v>5</v>
      </c>
      <c r="J54" s="54"/>
    </row>
    <row r="55" spans="1:10" x14ac:dyDescent="0.25">
      <c r="A55" s="52" t="s">
        <v>54</v>
      </c>
      <c r="B55" s="52"/>
      <c r="C55" s="50">
        <f>C8</f>
        <v>44781</v>
      </c>
      <c r="D55" s="48"/>
      <c r="E55" s="50">
        <f>E8</f>
        <v>44805</v>
      </c>
      <c r="F55" s="48"/>
      <c r="G55" s="50">
        <f>G8</f>
        <v>44835</v>
      </c>
      <c r="H55" s="48"/>
      <c r="I55" s="50">
        <f>I8</f>
        <v>44866</v>
      </c>
      <c r="J55" s="48"/>
    </row>
    <row r="56" spans="1:10" x14ac:dyDescent="0.25">
      <c r="A56" s="52" t="s">
        <v>55</v>
      </c>
      <c r="B56" s="52"/>
      <c r="C56" s="50">
        <f>C9</f>
        <v>44804</v>
      </c>
      <c r="D56" s="48"/>
      <c r="E56" s="50">
        <f>E9</f>
        <v>44834</v>
      </c>
      <c r="F56" s="48"/>
      <c r="G56" s="50">
        <f>G9</f>
        <v>44865</v>
      </c>
      <c r="H56" s="48"/>
      <c r="I56" s="50">
        <f>I9</f>
        <v>44895</v>
      </c>
      <c r="J56" s="48"/>
    </row>
    <row r="57" spans="1:10" x14ac:dyDescent="0.25">
      <c r="A57" s="52" t="s">
        <v>56</v>
      </c>
      <c r="B57" s="52"/>
      <c r="C57" s="45">
        <v>16</v>
      </c>
      <c r="D57" s="45"/>
      <c r="E57" s="45">
        <v>16</v>
      </c>
      <c r="F57" s="45"/>
      <c r="G57" s="45">
        <v>15</v>
      </c>
      <c r="H57" s="45"/>
      <c r="I57" s="45">
        <v>14</v>
      </c>
      <c r="J57" s="45"/>
    </row>
    <row r="58" spans="1:10" x14ac:dyDescent="0.25">
      <c r="A58" s="52" t="s">
        <v>57</v>
      </c>
      <c r="B58" s="52"/>
      <c r="C58" s="48">
        <f>C51</f>
        <v>144</v>
      </c>
      <c r="D58" s="48"/>
      <c r="E58" s="48">
        <f t="shared" ref="E58" si="2">E51</f>
        <v>168</v>
      </c>
      <c r="F58" s="48"/>
      <c r="G58" s="48">
        <f t="shared" ref="G58" si="3">G51</f>
        <v>160</v>
      </c>
      <c r="H58" s="48"/>
      <c r="I58" s="48">
        <f t="shared" ref="I58" si="4">I51</f>
        <v>160</v>
      </c>
      <c r="J58" s="48"/>
    </row>
    <row r="59" spans="1:10" x14ac:dyDescent="0.25">
      <c r="A59" s="52" t="s">
        <v>58</v>
      </c>
      <c r="B59" s="52"/>
      <c r="C59" s="48">
        <f>C49</f>
        <v>144</v>
      </c>
      <c r="D59" s="48"/>
      <c r="E59" s="48">
        <f t="shared" ref="E59" si="5">E49</f>
        <v>168</v>
      </c>
      <c r="F59" s="48"/>
      <c r="G59" s="48">
        <f t="shared" ref="G59" si="6">G49</f>
        <v>160</v>
      </c>
      <c r="H59" s="48"/>
      <c r="I59" s="48">
        <f t="shared" ref="I59" si="7">I49</f>
        <v>160</v>
      </c>
      <c r="J59" s="48"/>
    </row>
    <row r="60" spans="1:10" ht="57.95" customHeight="1" x14ac:dyDescent="0.25">
      <c r="A60" s="53" t="s">
        <v>60</v>
      </c>
      <c r="B60" s="53"/>
      <c r="C60" s="51">
        <f>C59/C58</f>
        <v>1</v>
      </c>
      <c r="D60" s="51"/>
      <c r="E60" s="51">
        <f t="shared" ref="E60" si="8">E59/E58</f>
        <v>1</v>
      </c>
      <c r="F60" s="51"/>
      <c r="G60" s="51">
        <f t="shared" ref="G60" si="9">G59/G58</f>
        <v>1</v>
      </c>
      <c r="H60" s="51"/>
      <c r="I60" s="51">
        <f t="shared" ref="I60" si="10">I59/I58</f>
        <v>1</v>
      </c>
      <c r="J60" s="51"/>
    </row>
    <row r="61" spans="1:10" ht="43.5" customHeight="1" x14ac:dyDescent="0.25">
      <c r="A61" s="53" t="s">
        <v>59</v>
      </c>
      <c r="B61" s="53"/>
      <c r="C61" s="48" t="str">
        <f>IF(D49&gt;=7.5,"APROVADO","REPROVADO")</f>
        <v>APROVADO</v>
      </c>
      <c r="D61" s="48"/>
      <c r="E61" s="48" t="str">
        <f t="shared" ref="E61" si="11">IF(F49&gt;=7.5,"APROVADO","REPROVADO")</f>
        <v>APROVADO</v>
      </c>
      <c r="F61" s="48"/>
      <c r="G61" s="48" t="str">
        <f t="shared" ref="G61" si="12">IF(H49&gt;=7.5,"APROVADO","REPROVADO")</f>
        <v>APROVADO</v>
      </c>
      <c r="H61" s="48"/>
      <c r="I61" s="48" t="str">
        <f t="shared" ref="I61" si="13">IF(J49&gt;=7.5,"APROVADO","REPROVADO")</f>
        <v>APROVADO</v>
      </c>
      <c r="J61" s="48"/>
    </row>
    <row r="62" spans="1:10" ht="99.6" customHeight="1" x14ac:dyDescent="0.25">
      <c r="A62" s="53" t="s">
        <v>61</v>
      </c>
      <c r="B62" s="53"/>
      <c r="C62" s="49"/>
      <c r="D62" s="49"/>
      <c r="E62" s="49"/>
      <c r="F62" s="49"/>
      <c r="G62" s="49"/>
      <c r="H62" s="49"/>
      <c r="I62" s="49"/>
      <c r="J62" s="49"/>
    </row>
  </sheetData>
  <mergeCells count="102"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1:J1"/>
    <mergeCell ref="B2:J2"/>
    <mergeCell ref="B3:J3"/>
    <mergeCell ref="A6:B7"/>
    <mergeCell ref="C6:J6"/>
    <mergeCell ref="C7:D7"/>
    <mergeCell ref="E7:F7"/>
    <mergeCell ref="G7:H7"/>
    <mergeCell ref="I7:J7"/>
    <mergeCell ref="A4:J4"/>
    <mergeCell ref="A5:J5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13:B13"/>
    <mergeCell ref="C13:D13"/>
    <mergeCell ref="E13:F13"/>
    <mergeCell ref="G13:H13"/>
    <mergeCell ref="I13:J13"/>
    <mergeCell ref="A12:B12"/>
    <mergeCell ref="C12:D12"/>
    <mergeCell ref="E12:F12"/>
    <mergeCell ref="G12:H12"/>
    <mergeCell ref="I12:J12"/>
    <mergeCell ref="A14:B14"/>
    <mergeCell ref="C14:D14"/>
    <mergeCell ref="E14:F14"/>
    <mergeCell ref="G14:H14"/>
    <mergeCell ref="I14:J14"/>
    <mergeCell ref="I17:J17"/>
    <mergeCell ref="A48:B51"/>
    <mergeCell ref="A53:J53"/>
    <mergeCell ref="A54:B54"/>
    <mergeCell ref="C54:D54"/>
    <mergeCell ref="E54:F54"/>
    <mergeCell ref="G54:H54"/>
    <mergeCell ref="I54:J54"/>
    <mergeCell ref="A17:A18"/>
    <mergeCell ref="B17:B18"/>
    <mergeCell ref="C17:D17"/>
    <mergeCell ref="E17:F17"/>
    <mergeCell ref="G17:H17"/>
    <mergeCell ref="A15:J15"/>
    <mergeCell ref="A16:J16"/>
    <mergeCell ref="A52:J52"/>
    <mergeCell ref="A56:B56"/>
    <mergeCell ref="C56:D56"/>
    <mergeCell ref="E56:F56"/>
    <mergeCell ref="G56:H56"/>
    <mergeCell ref="I56:J56"/>
    <mergeCell ref="A55:B55"/>
    <mergeCell ref="C55:D55"/>
    <mergeCell ref="E55:F55"/>
    <mergeCell ref="G55:H55"/>
    <mergeCell ref="I55:J55"/>
    <mergeCell ref="A58:B58"/>
    <mergeCell ref="C58:D58"/>
    <mergeCell ref="E58:F58"/>
    <mergeCell ref="G58:H58"/>
    <mergeCell ref="I58:J58"/>
    <mergeCell ref="A57:B57"/>
    <mergeCell ref="C57:D57"/>
    <mergeCell ref="E57:F57"/>
    <mergeCell ref="G57:H57"/>
    <mergeCell ref="I57:J57"/>
    <mergeCell ref="A60:B60"/>
    <mergeCell ref="C60:D60"/>
    <mergeCell ref="E60:F60"/>
    <mergeCell ref="G60:H60"/>
    <mergeCell ref="I60:J60"/>
    <mergeCell ref="A59:B59"/>
    <mergeCell ref="C59:D59"/>
    <mergeCell ref="E59:F59"/>
    <mergeCell ref="G59:H59"/>
    <mergeCell ref="I59:J59"/>
    <mergeCell ref="A62:B62"/>
    <mergeCell ref="C62:D62"/>
    <mergeCell ref="E62:F62"/>
    <mergeCell ref="G62:H62"/>
    <mergeCell ref="I62:J62"/>
    <mergeCell ref="A61:B61"/>
    <mergeCell ref="C61:D61"/>
    <mergeCell ref="E61:F61"/>
    <mergeCell ref="G61:H61"/>
    <mergeCell ref="I61:J6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Programa de Gestão Nº1 SEDOC-CL</vt:lpstr>
      <vt:lpstr>Servidor 1 - SEDOC-CL</vt:lpstr>
      <vt:lpstr>Servidor 2 - SEDOC-CL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Wenzel</dc:creator>
  <cp:lastModifiedBy>Sheila</cp:lastModifiedBy>
  <cp:lastPrinted>2022-07-26T12:37:05Z</cp:lastPrinted>
  <dcterms:created xsi:type="dcterms:W3CDTF">2022-07-25T14:39:57Z</dcterms:created>
  <dcterms:modified xsi:type="dcterms:W3CDTF">2022-07-27T20:38:52Z</dcterms:modified>
</cp:coreProperties>
</file>